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5permaw\Documents\Documents\OSMM\"/>
    </mc:Choice>
  </mc:AlternateContent>
  <xr:revisionPtr revIDLastSave="0" documentId="13_ncr:1_{135A2D98-11AE-4835-80FF-29DC48E1E209}" xr6:coauthVersionLast="47" xr6:coauthVersionMax="47" xr10:uidLastSave="{00000000-0000-0000-0000-000000000000}"/>
  <workbookProtection workbookAlgorithmName="SHA-512" workbookHashValue="dh1g4BnusiHU3weVqVizyKrSMzR5x6ndZH6SYac5ljKE4iTm4gxIdcDKI42iVEedPwp3UFEb4ZNGdzjOgCxpiw==" workbookSaltValue="aJb6PAiUs7UCENBlA9BYhw==" workbookSpinCount="100000" lockStructure="1"/>
  <bookViews>
    <workbookView xWindow="-120" yWindow="-90" windowWidth="29040" windowHeight="15810" xr2:uid="{062E8F3D-6D34-465A-86CB-5635FF16DA21}"/>
  </bookViews>
  <sheets>
    <sheet name="ADVERSE IMPACT WORKSHEET (A-1)" sheetId="4" r:id="rId1"/>
    <sheet name="IN-STREAM WORKSHEET (A-2)" sheetId="5" r:id="rId2"/>
    <sheet name="RIPARIAN BUFFER WORKSHEET" sheetId="3" r:id="rId3"/>
  </sheets>
  <definedNames>
    <definedName name="OLE_LINK12" localSheetId="0">'ADVERSE IMPACT WORKSHEET (A-1)'!$E$33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4" l="1"/>
  <c r="G31" i="4"/>
  <c r="I31" i="4"/>
  <c r="K31" i="4"/>
  <c r="M31" i="4"/>
  <c r="O31" i="4"/>
  <c r="E31" i="4"/>
  <c r="L30" i="3"/>
  <c r="J30" i="3"/>
  <c r="F30" i="3"/>
  <c r="I30" i="5"/>
  <c r="E30" i="3"/>
  <c r="D30" i="3"/>
  <c r="G30" i="3"/>
  <c r="I30" i="3"/>
  <c r="H30" i="3"/>
  <c r="O26" i="4"/>
  <c r="M26" i="4"/>
  <c r="K26" i="4"/>
  <c r="I26" i="4"/>
  <c r="G26" i="4"/>
  <c r="E26" i="4"/>
  <c r="K30" i="3"/>
  <c r="M27" i="5"/>
  <c r="K27" i="5"/>
  <c r="I27" i="5"/>
  <c r="G27" i="5"/>
  <c r="E27" i="5"/>
  <c r="L23" i="3" l="1"/>
  <c r="L32" i="3" s="1"/>
  <c r="L35" i="3" s="1"/>
  <c r="M28" i="5" s="1"/>
  <c r="M29" i="5" s="1"/>
  <c r="K23" i="3"/>
  <c r="K32" i="3" s="1"/>
  <c r="K35" i="3" s="1"/>
  <c r="K28" i="5" s="1"/>
  <c r="K29" i="5" s="1"/>
  <c r="J23" i="3"/>
  <c r="J32" i="3" s="1"/>
  <c r="J35" i="3" s="1"/>
  <c r="I28" i="5" s="1"/>
  <c r="I29" i="5" s="1"/>
  <c r="H23" i="3"/>
  <c r="F23" i="3"/>
  <c r="D23" i="3"/>
  <c r="O27" i="4" l="1"/>
  <c r="O29" i="4" s="1"/>
  <c r="M27" i="4"/>
  <c r="M29" i="4" s="1"/>
  <c r="K27" i="4"/>
  <c r="K29" i="4" s="1"/>
  <c r="I27" i="4"/>
  <c r="I29" i="4" s="1"/>
  <c r="G27" i="4"/>
  <c r="G29" i="4" s="1"/>
  <c r="E27" i="4"/>
  <c r="E29" i="4" s="1"/>
  <c r="M22" i="5"/>
  <c r="M25" i="5" s="1"/>
  <c r="K22" i="5"/>
  <c r="K25" i="5" s="1"/>
  <c r="I22" i="5"/>
  <c r="I25" i="5" s="1"/>
  <c r="G22" i="5"/>
  <c r="G25" i="5" s="1"/>
  <c r="E22" i="5"/>
  <c r="E25" i="5" s="1"/>
  <c r="C22" i="5"/>
  <c r="C25" i="5" s="1"/>
  <c r="C27" i="5" s="1"/>
  <c r="D32" i="3"/>
  <c r="D35" i="3" s="1"/>
  <c r="C28" i="5" s="1"/>
  <c r="C29" i="5" s="1"/>
  <c r="H32" i="3"/>
  <c r="H35" i="3" s="1"/>
  <c r="G28" i="5" s="1"/>
  <c r="G29" i="5" s="1"/>
  <c r="F32" i="3"/>
  <c r="F35" i="3" s="1"/>
  <c r="E28" i="5" l="1"/>
  <c r="E29" i="5" s="1"/>
  <c r="G31" i="5" s="1"/>
  <c r="F40" i="3"/>
</calcChain>
</file>

<file path=xl/sharedStrings.xml><?xml version="1.0" encoding="utf-8"?>
<sst xmlns="http://schemas.openxmlformats.org/spreadsheetml/2006/main" count="165" uniqueCount="115">
  <si>
    <t>Priority Waters</t>
  </si>
  <si>
    <t>Net Benefit</t>
  </si>
  <si>
    <t>Supplemental Buffer Credit</t>
  </si>
  <si>
    <t>Site Protection</t>
  </si>
  <si>
    <t>Credit Schedule</t>
  </si>
  <si>
    <t>Site Name</t>
  </si>
  <si>
    <t>Station ID</t>
  </si>
  <si>
    <t>Stream Type</t>
  </si>
  <si>
    <t>Sum Factors (M)=</t>
  </si>
  <si>
    <t>Credits (C) = M * LF</t>
  </si>
  <si>
    <t>Existing Condition</t>
  </si>
  <si>
    <t>Impact Duration</t>
  </si>
  <si>
    <t>Impact Activity</t>
  </si>
  <si>
    <t>Linear Impact Calculation</t>
  </si>
  <si>
    <t>0.0003 multiplied by linear feet of stream impact recorded in each column below</t>
  </si>
  <si>
    <t>Linear Feet of Stream Impact (LF)</t>
  </si>
  <si>
    <t>* Impact Activity - Clearing on both sides of stream double the clearing category to 0.1.</t>
  </si>
  <si>
    <t>Temporal Lag</t>
  </si>
  <si>
    <t>Ephemeral</t>
  </si>
  <si>
    <t>Intermittent</t>
  </si>
  <si>
    <t>Perennial</t>
  </si>
  <si>
    <t>All Other</t>
  </si>
  <si>
    <t>Secondary</t>
  </si>
  <si>
    <t>Priority</t>
  </si>
  <si>
    <t>Minimal</t>
  </si>
  <si>
    <t>Moderate</t>
  </si>
  <si>
    <t>Good</t>
  </si>
  <si>
    <t>Excellent</t>
  </si>
  <si>
    <t>Corps approved site protection without third party grantee</t>
  </si>
  <si>
    <t>Corps approved site protection recorded with third party grantee, or transfer of title to a conservancy</t>
  </si>
  <si>
    <t>Schedule 1</t>
  </si>
  <si>
    <t>Schedule 2</t>
  </si>
  <si>
    <t>Schedule 3</t>
  </si>
  <si>
    <t>IN-STREAM FACTORS</t>
  </si>
  <si>
    <t>IN-STREAM WORKSHEET (A2)</t>
  </si>
  <si>
    <t>Waters</t>
  </si>
  <si>
    <t>Existing</t>
  </si>
  <si>
    <t>Condition</t>
  </si>
  <si>
    <t>Severely Impaired</t>
  </si>
  <si>
    <t xml:space="preserve"> Impaired</t>
  </si>
  <si>
    <t>Partially Impaired</t>
  </si>
  <si>
    <t>Moderately Functional</t>
  </si>
  <si>
    <t>Fully Functional</t>
  </si>
  <si>
    <t>Impact</t>
  </si>
  <si>
    <t>Duration</t>
  </si>
  <si>
    <t>Temporary</t>
  </si>
  <si>
    <t>Recurring</t>
  </si>
  <si>
    <t>Permanent</t>
  </si>
  <si>
    <t>Activity</t>
  </si>
  <si>
    <t>Clearing*</t>
  </si>
  <si>
    <t>0.05 or 0.1</t>
  </si>
  <si>
    <t>Utility</t>
  </si>
  <si>
    <t>Crossing/Bridge</t>
  </si>
  <si>
    <t>Footing</t>
  </si>
  <si>
    <t>Below</t>
  </si>
  <si>
    <t>Grade</t>
  </si>
  <si>
    <t>Culvert</t>
  </si>
  <si>
    <t>Armor</t>
  </si>
  <si>
    <t>Detention</t>
  </si>
  <si>
    <t>Facility</t>
  </si>
  <si>
    <t>Pipe</t>
  </si>
  <si>
    <t>Fill</t>
  </si>
  <si>
    <t>Linear</t>
  </si>
  <si>
    <t>Magnitude</t>
  </si>
  <si>
    <t>IMPACT FACTORS</t>
  </si>
  <si>
    <t>Stream Type Impacted</t>
  </si>
  <si>
    <t>Sum of Factors (M )</t>
  </si>
  <si>
    <t>Required Credits (C) = M * LF</t>
  </si>
  <si>
    <t>Morphologic Change</t>
  </si>
  <si>
    <t>Impoundment</t>
  </si>
  <si>
    <t>ADVERSE IMPACT FACTORS WORKSHEET (A-1)</t>
  </si>
  <si>
    <t xml:space="preserve">Total In-Stream Credits Generated from all Columns =___________________________________________________ </t>
  </si>
  <si>
    <t>1. Location and Kind (LK) Factor only applies to permittee-responsible mitigation projects (see page 21 of document).</t>
  </si>
  <si>
    <t>Stream Length
Benefitted
(do not count each bank separately or count same channel reach twice) (LF)=</t>
  </si>
  <si>
    <t>Over 20</t>
  </si>
  <si>
    <t>10 to 20</t>
  </si>
  <si>
    <t>5 to 10</t>
  </si>
  <si>
    <t>RIPARIAN FACTORS</t>
  </si>
  <si>
    <t>All Other Waters</t>
  </si>
  <si>
    <t>(for each side of stream)</t>
  </si>
  <si>
    <t>Riparian Restoration/Establishment, Enhancement, and Preservation Factors (select values from Table 1) (also see Minimum Buffer Width (MBW) page 18)</t>
  </si>
  <si>
    <t>Supplemental</t>
  </si>
  <si>
    <t>Buffer Credit</t>
  </si>
  <si>
    <t>Condition: Buffer established, enhanced or preserved on both stream banks</t>
  </si>
  <si>
    <t>To calculate:(Net Benefit Stream Side A + Net Benefit Stream Side B)/2</t>
  </si>
  <si>
    <t>(Years)</t>
  </si>
  <si>
    <t>Stream Side A</t>
  </si>
  <si>
    <t>Stream Side B</t>
  </si>
  <si>
    <t>(Buffer on both sides)</t>
  </si>
  <si>
    <t>Credits (C) =M * LF</t>
  </si>
  <si>
    <t>Are current photos of Riparian Area(s) documented for the Corps?</t>
  </si>
  <si>
    <t>N</t>
  </si>
  <si>
    <t>RIPARIAN BUFFER WORKSHEET (A-3)</t>
  </si>
  <si>
    <t>Linear Feet of Stream Buffered (LF)= (do not count each bank separately or count same channel segment twice)</t>
  </si>
  <si>
    <r>
      <t>Total Credits Generated                  (C * LK) Factor</t>
    </r>
    <r>
      <rPr>
        <b/>
        <vertAlign val="superscript"/>
        <sz val="12"/>
        <color theme="1"/>
        <rFont val="Arial"/>
        <family val="2"/>
      </rPr>
      <t>1</t>
    </r>
    <r>
      <rPr>
        <b/>
        <sz val="12"/>
        <color theme="1"/>
        <rFont val="Arial"/>
        <family val="2"/>
      </rPr>
      <t xml:space="preserve"> =</t>
    </r>
  </si>
  <si>
    <r>
      <t xml:space="preserve">Total In-Stream Credits Generated </t>
    </r>
    <r>
      <rPr>
        <sz val="12"/>
        <color theme="1"/>
        <rFont val="Arial"/>
        <family val="2"/>
      </rPr>
      <t>C * LK Factor</t>
    </r>
    <r>
      <rPr>
        <b/>
        <vertAlign val="superscript"/>
        <sz val="12"/>
        <color theme="1"/>
        <rFont val="Arial"/>
        <family val="2"/>
      </rPr>
      <t>1</t>
    </r>
    <r>
      <rPr>
        <b/>
        <sz val="12"/>
        <color theme="1"/>
        <rFont val="Arial"/>
        <family val="2"/>
      </rPr>
      <t xml:space="preserve"> </t>
    </r>
    <r>
      <rPr>
        <sz val="12"/>
        <color theme="1"/>
        <rFont val="Arial"/>
        <family val="2"/>
      </rPr>
      <t>=</t>
    </r>
  </si>
  <si>
    <r>
      <t>Total from</t>
    </r>
    <r>
      <rPr>
        <sz val="12"/>
        <color theme="1"/>
        <rFont val="Arial"/>
        <family val="2"/>
      </rPr>
      <t xml:space="preserve"> </t>
    </r>
    <r>
      <rPr>
        <b/>
        <sz val="12"/>
        <color theme="1"/>
        <rFont val="Arial"/>
        <family val="2"/>
      </rPr>
      <t>Riparian Buffer Worksheet (Page 32)</t>
    </r>
  </si>
  <si>
    <r>
      <t xml:space="preserve">TOTAL </t>
    </r>
    <r>
      <rPr>
        <sz val="12"/>
        <color theme="1"/>
        <rFont val="Arial"/>
        <family val="2"/>
      </rPr>
      <t>(In-stream Credits + Riparian Credits)</t>
    </r>
  </si>
  <si>
    <r>
      <t>Compensation Ratio</t>
    </r>
    <r>
      <rPr>
        <vertAlign val="superscript"/>
        <sz val="12"/>
        <color theme="1"/>
        <rFont val="Arial"/>
        <family val="2"/>
      </rPr>
      <t>1</t>
    </r>
    <r>
      <rPr>
        <sz val="12"/>
        <color theme="1"/>
        <rFont val="Arial"/>
        <family val="2"/>
      </rPr>
      <t xml:space="preserve"> * (C)</t>
    </r>
  </si>
  <si>
    <r>
      <t xml:space="preserve">1.  </t>
    </r>
    <r>
      <rPr>
        <b/>
        <i/>
        <sz val="12"/>
        <color theme="1"/>
        <rFont val="Arial"/>
        <family val="2"/>
      </rPr>
      <t xml:space="preserve">Compensation Ratio </t>
    </r>
    <r>
      <rPr>
        <i/>
        <sz val="12"/>
        <color theme="1"/>
        <rFont val="Arial"/>
        <family val="2"/>
      </rPr>
      <t>- when the Corps determines that a third party mitigation source is acceptable to fulfill compensatory mitigation requirements the total credits determined on this worksheet shall be applied to mitigation banks or in-lieu fee programs at a 1:1 ratio when the impact area is within an approved service are, however, an increased compensation ratio may be used at the Corps discretion when an impact occurs beyond the geographic service area of an approved mitigation bank or in-lieu fee program.</t>
    </r>
  </si>
  <si>
    <r>
      <t xml:space="preserve">Total Riparian Credits Generated from all Columns =  ____________________________________ </t>
    </r>
    <r>
      <rPr>
        <b/>
        <u/>
        <sz val="10"/>
        <color theme="1"/>
        <rFont val="Arial"/>
        <family val="2"/>
      </rPr>
      <t xml:space="preserve"> </t>
    </r>
  </si>
  <si>
    <t>Stream Relocation to Accommodate Proposed Project</t>
  </si>
  <si>
    <t>Preservation Only</t>
  </si>
  <si>
    <t>Total Credits with Location and Kind Factored</t>
  </si>
  <si>
    <t>1.  Location and Kind (LK) Factor only applies to permittee-responsible mitigation projects (see page 21 of document). For Mitigation Banks and ILF Projects use 1.0 .</t>
  </si>
  <si>
    <t>Net Benefit (Page 18)</t>
  </si>
  <si>
    <t>Pick-List</t>
  </si>
  <si>
    <t>Must be filled by user</t>
  </si>
  <si>
    <t>Locked</t>
  </si>
  <si>
    <t xml:space="preserve">   Total In-Stream + Riparian Credits =</t>
  </si>
  <si>
    <t>Total Credits Required</t>
  </si>
  <si>
    <r>
      <t xml:space="preserve">Sum Total Credits Required from all Columns=  ____________________________________ </t>
    </r>
    <r>
      <rPr>
        <b/>
        <u/>
        <sz val="12"/>
        <color theme="1"/>
        <rFont val="Arial"/>
        <family val="2"/>
      </rPr>
      <t xml:space="preserve"> </t>
    </r>
  </si>
  <si>
    <t xml:space="preserve"> Priority</t>
  </si>
  <si>
    <t>ver. Feb 24</t>
  </si>
  <si>
    <t>ver Feb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</si>
</sst>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b/>
      <sz val="10"/>
      <color theme="1"/>
      <name val="Arial"/>
      <family val="2"/>
    </font>
    <font>
      <sz val="8"/>
      <color theme="1"/>
      <name val="Arial"/>
      <family val="2"/>
    </font>
    <font>
      <sz val="12"/>
      <color theme="1"/>
      <name val="Arial"/>
      <family val="2"/>
    </font>
    <font>
      <b/>
      <u/>
      <sz val="10"/>
      <color theme="1"/>
      <name val="Arial"/>
      <family val="2"/>
    </font>
    <font>
      <sz val="12"/>
      <color theme="1"/>
      <name val="Calibri"/>
      <family val="2"/>
      <scheme val="minor"/>
    </font>
    <font>
      <b/>
      <sz val="12"/>
      <color theme="1"/>
      <name val="Arial"/>
      <family val="2"/>
    </font>
    <font>
      <b/>
      <vertAlign val="superscript"/>
      <sz val="12"/>
      <color theme="1"/>
      <name val="Arial"/>
      <family val="2"/>
    </font>
    <font>
      <vertAlign val="superscript"/>
      <sz val="12"/>
      <color theme="1"/>
      <name val="Arial"/>
      <family val="2"/>
    </font>
    <font>
      <b/>
      <u/>
      <sz val="12"/>
      <color theme="1"/>
      <name val="Arial"/>
      <family val="2"/>
    </font>
    <font>
      <b/>
      <i/>
      <sz val="12"/>
      <color theme="1"/>
      <name val="Arial"/>
      <family val="2"/>
    </font>
    <font>
      <i/>
      <sz val="12"/>
      <color theme="1"/>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8">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rgb="FF000000"/>
      </left>
      <right/>
      <top/>
      <bottom style="medium">
        <color indexed="64"/>
      </bottom>
      <diagonal/>
    </border>
    <border>
      <left style="medium">
        <color indexed="64"/>
      </left>
      <right/>
      <top style="medium">
        <color rgb="FF000000"/>
      </top>
      <bottom style="medium">
        <color rgb="FF000000"/>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3">
    <xf numFmtId="0" fontId="0" fillId="0" borderId="0" xfId="0"/>
    <xf numFmtId="0" fontId="3"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0" xfId="0" applyBorder="1"/>
    <xf numFmtId="0" fontId="4" fillId="0" borderId="11" xfId="0" applyFont="1" applyBorder="1" applyAlignment="1">
      <alignment vertical="center" wrapText="1"/>
    </xf>
    <xf numFmtId="0" fontId="4" fillId="0" borderId="32" xfId="0" applyFont="1" applyBorder="1" applyAlignment="1">
      <alignment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0" xfId="0" applyFont="1" applyAlignment="1">
      <alignment vertical="top"/>
    </xf>
    <xf numFmtId="0" fontId="4" fillId="0" borderId="0" xfId="0" applyFont="1"/>
    <xf numFmtId="0" fontId="6" fillId="0" borderId="0" xfId="0" applyFont="1"/>
    <xf numFmtId="0" fontId="6" fillId="0" borderId="21" xfId="0" applyFont="1" applyBorder="1"/>
    <xf numFmtId="0" fontId="6" fillId="0" borderId="17" xfId="0" applyFont="1" applyBorder="1"/>
    <xf numFmtId="0" fontId="7" fillId="0" borderId="0" xfId="0" applyFont="1" applyAlignment="1">
      <alignment horizontal="left" vertical="center" indent="11"/>
    </xf>
    <xf numFmtId="0" fontId="4" fillId="0" borderId="0" xfId="0" applyFont="1" applyBorder="1" applyAlignment="1">
      <alignment horizontal="center" vertical="center" wrapText="1"/>
    </xf>
    <xf numFmtId="0" fontId="6" fillId="0" borderId="0" xfId="0" applyFont="1" applyBorder="1"/>
    <xf numFmtId="0" fontId="4" fillId="0" borderId="0" xfId="0" applyFont="1" applyAlignment="1">
      <alignment vertical="center"/>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4" fillId="0" borderId="34" xfId="0" applyFont="1" applyBorder="1" applyAlignment="1">
      <alignment vertical="top" wrapText="1"/>
    </xf>
    <xf numFmtId="0" fontId="4" fillId="0" borderId="33" xfId="0" applyFont="1" applyBorder="1" applyAlignment="1">
      <alignment horizontal="center" vertical="center"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7" fillId="0" borderId="0" xfId="0" applyFont="1" applyAlignment="1">
      <alignment vertical="center"/>
    </xf>
    <xf numFmtId="0" fontId="2" fillId="0" borderId="0" xfId="0" applyFont="1" applyAlignment="1">
      <alignment horizontal="left" vertical="center"/>
    </xf>
    <xf numFmtId="0" fontId="6" fillId="0" borderId="21" xfId="0" applyFont="1" applyBorder="1" applyAlignment="1"/>
    <xf numFmtId="0" fontId="6" fillId="0" borderId="0" xfId="0" applyFont="1" applyBorder="1" applyAlignment="1"/>
    <xf numFmtId="0" fontId="6" fillId="0" borderId="17" xfId="0" applyFont="1" applyBorder="1" applyAlignment="1"/>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1" fillId="0" borderId="0" xfId="0" applyFont="1" applyBorder="1" applyAlignment="1">
      <alignment vertical="center" wrapText="1"/>
    </xf>
    <xf numFmtId="0" fontId="7" fillId="0" borderId="0" xfId="0" applyFont="1" applyAlignment="1">
      <alignment vertical="top"/>
    </xf>
    <xf numFmtId="0" fontId="0" fillId="3" borderId="35" xfId="0" applyFill="1" applyBorder="1"/>
    <xf numFmtId="0" fontId="0" fillId="0" borderId="35" xfId="0" applyBorder="1"/>
    <xf numFmtId="0" fontId="0" fillId="2" borderId="35" xfId="0" applyFill="1" applyBorder="1"/>
    <xf numFmtId="0" fontId="0" fillId="0" borderId="17" xfId="0" applyBorder="1"/>
    <xf numFmtId="0" fontId="0" fillId="0" borderId="43" xfId="0" applyBorder="1"/>
    <xf numFmtId="0" fontId="0" fillId="0" borderId="16" xfId="0" applyBorder="1"/>
    <xf numFmtId="0" fontId="7" fillId="0" borderId="0" xfId="0" applyFont="1" applyAlignment="1" applyProtection="1">
      <alignment vertical="center"/>
      <protection locked="0"/>
    </xf>
    <xf numFmtId="0" fontId="4" fillId="0" borderId="3" xfId="0" applyFont="1" applyBorder="1" applyAlignment="1" applyProtection="1">
      <alignment horizontal="center" vertical="center" wrapText="1"/>
      <protection locked="0"/>
    </xf>
    <xf numFmtId="0" fontId="0" fillId="0" borderId="0" xfId="0" applyProtection="1">
      <protection locked="0"/>
    </xf>
    <xf numFmtId="0" fontId="4" fillId="0" borderId="3" xfId="0" applyFont="1" applyBorder="1" applyAlignment="1" applyProtection="1">
      <alignment horizontal="center" vertical="center" wrapText="1"/>
    </xf>
    <xf numFmtId="0" fontId="4" fillId="0" borderId="43" xfId="0" applyFont="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35" xfId="0" applyFont="1" applyBorder="1" applyProtection="1">
      <protection locked="0"/>
    </xf>
    <xf numFmtId="0" fontId="4" fillId="0" borderId="16" xfId="0" applyFont="1" applyBorder="1" applyProtection="1">
      <protection locked="0"/>
    </xf>
    <xf numFmtId="0" fontId="4" fillId="0" borderId="3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0" xfId="0" applyFont="1" applyBorder="1"/>
    <xf numFmtId="0" fontId="13" fillId="0" borderId="0" xfId="0" applyFont="1" applyProtection="1">
      <protection locked="0"/>
    </xf>
    <xf numFmtId="0" fontId="4" fillId="0" borderId="43" xfId="0" applyFont="1" applyBorder="1"/>
    <xf numFmtId="0" fontId="4" fillId="0" borderId="15" xfId="0" applyFont="1" applyBorder="1"/>
    <xf numFmtId="0" fontId="4" fillId="0" borderId="16" xfId="0" applyFont="1" applyBorder="1"/>
    <xf numFmtId="0" fontId="7" fillId="0" borderId="0" xfId="0" applyFont="1" applyAlignment="1">
      <alignment horizontal="center"/>
    </xf>
    <xf numFmtId="0" fontId="7" fillId="0" borderId="36" xfId="0" applyFont="1" applyBorder="1" applyAlignment="1">
      <alignment horizontal="center"/>
    </xf>
    <xf numFmtId="0" fontId="7" fillId="0" borderId="56" xfId="0" applyFont="1" applyBorder="1" applyAlignment="1">
      <alignment horizontal="center"/>
    </xf>
    <xf numFmtId="0" fontId="7" fillId="0" borderId="57" xfId="0" applyFont="1" applyBorder="1" applyAlignment="1">
      <alignment horizontal="center"/>
    </xf>
    <xf numFmtId="0" fontId="4" fillId="0" borderId="1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2" xfId="0" applyFont="1" applyBorder="1" applyAlignment="1">
      <alignment vertical="center" wrapText="1"/>
    </xf>
    <xf numFmtId="0" fontId="4" fillId="0" borderId="7" xfId="0" applyFont="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4" fillId="0" borderId="4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4" fillId="0" borderId="43"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1" fillId="0" borderId="0" xfId="0" applyFont="1" applyBorder="1" applyAlignment="1">
      <alignment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 xfId="0" applyFont="1" applyFill="1" applyBorder="1" applyAlignment="1">
      <alignment vertical="center" wrapText="1"/>
    </xf>
    <xf numFmtId="0" fontId="4" fillId="3" borderId="43" xfId="0" applyFont="1" applyFill="1" applyBorder="1" applyAlignment="1">
      <alignment vertical="center" wrapText="1"/>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3" borderId="12"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3"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7" fillId="0" borderId="43"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left" vertical="center" wrapText="1"/>
    </xf>
    <xf numFmtId="0" fontId="7" fillId="0" borderId="16" xfId="0" applyFont="1" applyBorder="1" applyAlignment="1">
      <alignment horizontal="center" vertical="center" wrapText="1"/>
    </xf>
    <xf numFmtId="0" fontId="4" fillId="0" borderId="40" xfId="0" applyFont="1" applyBorder="1" applyAlignment="1">
      <alignment horizontal="left" vertical="center" wrapText="1"/>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center" vertical="center" wrapText="1"/>
    </xf>
    <xf numFmtId="0" fontId="4" fillId="2" borderId="4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0" borderId="43"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horizontal="center"/>
    </xf>
    <xf numFmtId="0" fontId="4" fillId="0" borderId="17" xfId="0" applyFont="1" applyBorder="1" applyAlignment="1">
      <alignment horizontal="center"/>
    </xf>
    <xf numFmtId="0" fontId="4" fillId="0" borderId="55" xfId="0" applyFont="1" applyBorder="1" applyAlignment="1">
      <alignment horizontal="center" vertical="center" wrapText="1"/>
    </xf>
    <xf numFmtId="0" fontId="4" fillId="0" borderId="15" xfId="0" applyFont="1" applyBorder="1" applyAlignment="1">
      <alignment horizontal="center" vertical="center" wrapText="1"/>
    </xf>
    <xf numFmtId="0" fontId="7" fillId="3" borderId="49"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7" fillId="2" borderId="4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43"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27" xfId="0" applyFont="1" applyBorder="1" applyAlignment="1">
      <alignment vertical="center" wrapText="1"/>
    </xf>
    <xf numFmtId="0" fontId="4" fillId="0" borderId="29" xfId="0" applyFont="1" applyBorder="1" applyAlignment="1">
      <alignment vertical="center" wrapText="1"/>
    </xf>
    <xf numFmtId="0" fontId="4" fillId="0" borderId="20"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vertical="center" wrapText="1"/>
    </xf>
    <xf numFmtId="0" fontId="0" fillId="0" borderId="0" xfId="0" applyAlignment="1">
      <alignment horizontal="center"/>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2" borderId="1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4" fillId="0" borderId="8" xfId="0" applyFont="1" applyBorder="1" applyAlignment="1">
      <alignment vertical="center" wrapText="1"/>
    </xf>
    <xf numFmtId="0" fontId="4" fillId="0" borderId="45" xfId="0" applyFont="1" applyBorder="1" applyAlignment="1">
      <alignment vertical="center" wrapText="1"/>
    </xf>
    <xf numFmtId="0" fontId="4" fillId="0" borderId="1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3" borderId="45" xfId="0" applyFont="1" applyFill="1" applyBorder="1" applyAlignment="1">
      <alignment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44" xfId="0" applyFont="1" applyBorder="1" applyAlignment="1">
      <alignment horizontal="center" vertical="center" wrapText="1"/>
    </xf>
    <xf numFmtId="0" fontId="4" fillId="2" borderId="45" xfId="0" applyFont="1" applyFill="1" applyBorder="1" applyAlignment="1">
      <alignment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4" xfId="0" applyFont="1" applyBorder="1" applyAlignment="1" applyProtection="1">
      <alignment horizontal="center" vertical="center" wrapText="1"/>
      <protection locked="0"/>
    </xf>
    <xf numFmtId="0" fontId="4" fillId="3" borderId="27" xfId="0" applyFont="1" applyFill="1" applyBorder="1" applyAlignment="1">
      <alignment vertical="center" wrapText="1"/>
    </xf>
    <xf numFmtId="0" fontId="4" fillId="3" borderId="29"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13"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3" borderId="5" xfId="0" applyFont="1" applyFill="1" applyBorder="1" applyAlignment="1">
      <alignment vertical="center" wrapText="1"/>
    </xf>
    <xf numFmtId="0" fontId="4" fillId="0" borderId="4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20" xfId="0" applyFont="1" applyBorder="1" applyAlignment="1">
      <alignment horizontal="center"/>
    </xf>
    <xf numFmtId="0" fontId="6" fillId="0" borderId="19"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3" borderId="2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38" xfId="0" applyFont="1" applyFill="1" applyBorder="1" applyAlignment="1">
      <alignment horizontal="left" vertical="center" wrapText="1"/>
    </xf>
    <xf numFmtId="17" fontId="4" fillId="0" borderId="0" xfId="0" applyNumberFormat="1" applyFont="1" applyAlignmen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D61A-47D2-42BD-A4D2-1AC43A4B19C9}">
  <sheetPr>
    <pageSetUpPr fitToPage="1"/>
  </sheetPr>
  <dimension ref="A1:Q49"/>
  <sheetViews>
    <sheetView tabSelected="1" zoomScale="80" zoomScaleNormal="80" workbookViewId="0">
      <selection activeCell="K19" sqref="K19:L19"/>
    </sheetView>
  </sheetViews>
  <sheetFormatPr defaultRowHeight="15" x14ac:dyDescent="0.25"/>
  <cols>
    <col min="1" max="1" width="11.85546875" customWidth="1"/>
    <col min="2" max="2" width="10.28515625" customWidth="1"/>
    <col min="12" max="12" width="10.85546875" customWidth="1"/>
  </cols>
  <sheetData>
    <row r="1" spans="1:17" ht="15.75" x14ac:dyDescent="0.25">
      <c r="A1" s="231" t="s">
        <v>114</v>
      </c>
      <c r="B1" s="11"/>
      <c r="C1" s="11"/>
      <c r="D1" s="11"/>
      <c r="E1" s="11"/>
      <c r="F1" s="11"/>
      <c r="G1" s="11" t="s">
        <v>70</v>
      </c>
      <c r="H1" s="11"/>
      <c r="I1" s="11"/>
      <c r="J1" s="11"/>
      <c r="K1" s="11"/>
      <c r="L1" s="11"/>
      <c r="M1" s="11"/>
      <c r="N1" s="11"/>
      <c r="O1" s="11"/>
      <c r="P1" s="11"/>
    </row>
    <row r="2" spans="1:17" ht="16.5" thickBot="1" x14ac:dyDescent="0.3">
      <c r="A2" s="11"/>
      <c r="B2" s="11"/>
      <c r="C2" s="11"/>
      <c r="D2" s="11"/>
      <c r="E2" s="11"/>
      <c r="F2" s="11"/>
      <c r="G2" s="11"/>
      <c r="H2" s="11"/>
      <c r="I2" s="11"/>
      <c r="J2" s="11"/>
      <c r="K2" s="11"/>
      <c r="L2" s="11"/>
      <c r="M2" s="11"/>
      <c r="N2" s="11"/>
      <c r="O2" s="11"/>
      <c r="P2" s="11"/>
    </row>
    <row r="3" spans="1:17" ht="45" x14ac:dyDescent="0.25">
      <c r="A3" s="19" t="s">
        <v>65</v>
      </c>
      <c r="B3" s="119" t="s">
        <v>18</v>
      </c>
      <c r="C3" s="107"/>
      <c r="D3" s="107"/>
      <c r="E3" s="107"/>
      <c r="F3" s="107"/>
      <c r="G3" s="120"/>
      <c r="H3" s="119" t="s">
        <v>19</v>
      </c>
      <c r="I3" s="107"/>
      <c r="J3" s="107"/>
      <c r="K3" s="122"/>
      <c r="L3" s="130" t="s">
        <v>20</v>
      </c>
      <c r="M3" s="127"/>
      <c r="N3" s="127"/>
      <c r="O3" s="127"/>
      <c r="P3" s="131"/>
      <c r="Q3" s="2"/>
    </row>
    <row r="4" spans="1:17" ht="15.75" thickBot="1" x14ac:dyDescent="0.3">
      <c r="A4" s="20"/>
      <c r="B4" s="121">
        <v>0.3</v>
      </c>
      <c r="C4" s="117"/>
      <c r="D4" s="117"/>
      <c r="E4" s="117"/>
      <c r="F4" s="117"/>
      <c r="G4" s="118"/>
      <c r="H4" s="121">
        <v>0.4</v>
      </c>
      <c r="I4" s="117"/>
      <c r="J4" s="117"/>
      <c r="K4" s="117"/>
      <c r="L4" s="123">
        <v>0.8</v>
      </c>
      <c r="M4" s="125"/>
      <c r="N4" s="125"/>
      <c r="O4" s="125"/>
      <c r="P4" s="124"/>
      <c r="Q4" s="2"/>
    </row>
    <row r="5" spans="1:17" ht="15" customHeight="1" x14ac:dyDescent="0.25">
      <c r="A5" s="21" t="s">
        <v>23</v>
      </c>
      <c r="B5" s="119" t="s">
        <v>21</v>
      </c>
      <c r="C5" s="107"/>
      <c r="D5" s="107"/>
      <c r="E5" s="107"/>
      <c r="F5" s="107"/>
      <c r="G5" s="120"/>
      <c r="H5" s="119" t="s">
        <v>22</v>
      </c>
      <c r="I5" s="107"/>
      <c r="J5" s="107"/>
      <c r="K5" s="107"/>
      <c r="L5" s="130" t="s">
        <v>112</v>
      </c>
      <c r="M5" s="127"/>
      <c r="N5" s="127"/>
      <c r="O5" s="127"/>
      <c r="P5" s="131"/>
      <c r="Q5" s="2"/>
    </row>
    <row r="6" spans="1:17" ht="15.75" thickBot="1" x14ac:dyDescent="0.3">
      <c r="A6" s="21" t="s">
        <v>35</v>
      </c>
      <c r="B6" s="116">
        <v>0.05</v>
      </c>
      <c r="C6" s="95"/>
      <c r="D6" s="117"/>
      <c r="E6" s="117"/>
      <c r="F6" s="117"/>
      <c r="G6" s="118"/>
      <c r="H6" s="121">
        <v>0.4</v>
      </c>
      <c r="I6" s="117"/>
      <c r="J6" s="117"/>
      <c r="K6" s="117"/>
      <c r="L6" s="123">
        <v>0.8</v>
      </c>
      <c r="M6" s="125"/>
      <c r="N6" s="125"/>
      <c r="O6" s="125"/>
      <c r="P6" s="124"/>
      <c r="Q6" s="87"/>
    </row>
    <row r="7" spans="1:17" ht="15" customHeight="1" x14ac:dyDescent="0.25">
      <c r="A7" s="22" t="s">
        <v>36</v>
      </c>
      <c r="B7" s="130" t="s">
        <v>38</v>
      </c>
      <c r="C7" s="131"/>
      <c r="D7" s="106" t="s">
        <v>39</v>
      </c>
      <c r="E7" s="107"/>
      <c r="F7" s="107"/>
      <c r="G7" s="122"/>
      <c r="H7" s="106" t="s">
        <v>40</v>
      </c>
      <c r="I7" s="107"/>
      <c r="J7" s="120"/>
      <c r="K7" s="116" t="s">
        <v>41</v>
      </c>
      <c r="L7" s="95"/>
      <c r="M7" s="95"/>
      <c r="N7" s="130" t="s">
        <v>42</v>
      </c>
      <c r="O7" s="127"/>
      <c r="P7" s="131"/>
      <c r="Q7" s="87"/>
    </row>
    <row r="8" spans="1:17" ht="15.75" thickBot="1" x14ac:dyDescent="0.3">
      <c r="A8" s="23" t="s">
        <v>37</v>
      </c>
      <c r="B8" s="123">
        <v>0.1</v>
      </c>
      <c r="C8" s="124"/>
      <c r="D8" s="123">
        <v>0.4</v>
      </c>
      <c r="E8" s="125"/>
      <c r="F8" s="125"/>
      <c r="G8" s="124"/>
      <c r="H8" s="132">
        <v>0.6</v>
      </c>
      <c r="I8" s="117"/>
      <c r="J8" s="118"/>
      <c r="K8" s="121">
        <v>0.8</v>
      </c>
      <c r="L8" s="95"/>
      <c r="M8" s="95"/>
      <c r="N8" s="94">
        <v>1.6</v>
      </c>
      <c r="O8" s="95"/>
      <c r="P8" s="96"/>
      <c r="Q8" s="2"/>
    </row>
    <row r="9" spans="1:17" ht="15.6" customHeight="1" x14ac:dyDescent="0.25">
      <c r="A9" s="21" t="s">
        <v>43</v>
      </c>
      <c r="B9" s="126" t="s">
        <v>45</v>
      </c>
      <c r="C9" s="127"/>
      <c r="D9" s="127"/>
      <c r="E9" s="127"/>
      <c r="F9" s="127"/>
      <c r="G9" s="128"/>
      <c r="H9" s="119" t="s">
        <v>46</v>
      </c>
      <c r="I9" s="107"/>
      <c r="J9" s="107"/>
      <c r="K9" s="122"/>
      <c r="L9" s="130" t="s">
        <v>47</v>
      </c>
      <c r="M9" s="127"/>
      <c r="N9" s="127"/>
      <c r="O9" s="127"/>
      <c r="P9" s="131"/>
      <c r="Q9" s="2"/>
    </row>
    <row r="10" spans="1:17" ht="15.75" thickBot="1" x14ac:dyDescent="0.3">
      <c r="A10" s="21" t="s">
        <v>44</v>
      </c>
      <c r="B10" s="116">
        <v>0.05</v>
      </c>
      <c r="C10" s="95"/>
      <c r="D10" s="95"/>
      <c r="E10" s="95"/>
      <c r="F10" s="95"/>
      <c r="G10" s="129"/>
      <c r="H10" s="116">
        <v>0.15</v>
      </c>
      <c r="I10" s="95"/>
      <c r="J10" s="95"/>
      <c r="K10" s="96"/>
      <c r="L10" s="123">
        <v>0.3</v>
      </c>
      <c r="M10" s="125"/>
      <c r="N10" s="125"/>
      <c r="O10" s="125"/>
      <c r="P10" s="124"/>
      <c r="Q10" s="2"/>
    </row>
    <row r="11" spans="1:17" ht="34.5" customHeight="1" x14ac:dyDescent="0.25">
      <c r="A11" s="6"/>
      <c r="B11" s="24" t="s">
        <v>49</v>
      </c>
      <c r="C11" s="106" t="s">
        <v>51</v>
      </c>
      <c r="D11" s="107"/>
      <c r="E11" s="130" t="s">
        <v>54</v>
      </c>
      <c r="F11" s="131"/>
      <c r="G11" s="130" t="s">
        <v>57</v>
      </c>
      <c r="H11" s="131"/>
      <c r="I11" s="130" t="s">
        <v>58</v>
      </c>
      <c r="J11" s="131"/>
      <c r="K11" s="130" t="s">
        <v>68</v>
      </c>
      <c r="L11" s="131"/>
      <c r="M11" s="130" t="s">
        <v>69</v>
      </c>
      <c r="N11" s="131"/>
      <c r="O11" s="6" t="s">
        <v>60</v>
      </c>
      <c r="P11" s="6" t="s">
        <v>61</v>
      </c>
      <c r="Q11" s="2"/>
    </row>
    <row r="12" spans="1:17" ht="15" customHeight="1" x14ac:dyDescent="0.25">
      <c r="A12" s="25" t="s">
        <v>43</v>
      </c>
      <c r="B12" s="25"/>
      <c r="C12" s="94" t="s">
        <v>52</v>
      </c>
      <c r="D12" s="95"/>
      <c r="E12" s="94" t="s">
        <v>55</v>
      </c>
      <c r="F12" s="96"/>
      <c r="G12" s="94"/>
      <c r="H12" s="96"/>
      <c r="I12" s="94" t="s">
        <v>59</v>
      </c>
      <c r="J12" s="96"/>
      <c r="K12" s="94"/>
      <c r="L12" s="96"/>
      <c r="M12" s="94"/>
      <c r="N12" s="96"/>
      <c r="O12" s="25"/>
      <c r="P12" s="25"/>
      <c r="Q12" s="2"/>
    </row>
    <row r="13" spans="1:17" ht="15" customHeight="1" x14ac:dyDescent="0.25">
      <c r="A13" s="25" t="s">
        <v>48</v>
      </c>
      <c r="B13" s="97" t="s">
        <v>50</v>
      </c>
      <c r="C13" s="94" t="s">
        <v>53</v>
      </c>
      <c r="D13" s="95"/>
      <c r="E13" s="94" t="s">
        <v>56</v>
      </c>
      <c r="F13" s="96"/>
      <c r="G13" s="94"/>
      <c r="H13" s="96"/>
      <c r="I13" s="26"/>
      <c r="J13" s="27"/>
      <c r="K13" s="94"/>
      <c r="L13" s="96"/>
      <c r="M13" s="94"/>
      <c r="N13" s="96"/>
      <c r="O13" s="25"/>
      <c r="P13" s="25"/>
    </row>
    <row r="14" spans="1:17" ht="15.75" thickBot="1" x14ac:dyDescent="0.3">
      <c r="A14" s="28"/>
      <c r="B14" s="98"/>
      <c r="C14" s="94">
        <v>0.15</v>
      </c>
      <c r="D14" s="95"/>
      <c r="E14" s="123">
        <v>0.3</v>
      </c>
      <c r="F14" s="124"/>
      <c r="G14" s="123">
        <v>0.5</v>
      </c>
      <c r="H14" s="124"/>
      <c r="I14" s="94">
        <v>0.75</v>
      </c>
      <c r="J14" s="96"/>
      <c r="K14" s="94">
        <v>1.5</v>
      </c>
      <c r="L14" s="96"/>
      <c r="M14" s="94">
        <v>2</v>
      </c>
      <c r="N14" s="96"/>
      <c r="O14" s="29">
        <v>2.2000000000000002</v>
      </c>
      <c r="P14" s="29">
        <v>2.5</v>
      </c>
    </row>
    <row r="15" spans="1:17" x14ac:dyDescent="0.25">
      <c r="A15" s="5" t="s">
        <v>62</v>
      </c>
      <c r="B15" s="7"/>
      <c r="C15" s="8"/>
      <c r="D15" s="8"/>
      <c r="E15" s="8"/>
      <c r="F15" s="8"/>
      <c r="G15" s="8"/>
      <c r="H15" s="8"/>
      <c r="I15" s="8"/>
      <c r="J15" s="8"/>
      <c r="K15" s="8"/>
      <c r="L15" s="8"/>
      <c r="M15" s="8"/>
      <c r="N15" s="8"/>
      <c r="O15" s="8"/>
      <c r="P15" s="9"/>
    </row>
    <row r="16" spans="1:17" ht="15" customHeight="1" x14ac:dyDescent="0.25">
      <c r="A16" s="5" t="s">
        <v>43</v>
      </c>
      <c r="B16" s="94" t="s">
        <v>14</v>
      </c>
      <c r="C16" s="95"/>
      <c r="D16" s="95"/>
      <c r="E16" s="95"/>
      <c r="F16" s="95"/>
      <c r="G16" s="95"/>
      <c r="H16" s="95"/>
      <c r="I16" s="95"/>
      <c r="J16" s="95"/>
      <c r="K16" s="95"/>
      <c r="L16" s="95"/>
      <c r="M16" s="95"/>
      <c r="N16" s="95"/>
      <c r="O16" s="95"/>
      <c r="P16" s="96"/>
    </row>
    <row r="17" spans="1:16" ht="16.5" customHeight="1" thickBot="1" x14ac:dyDescent="0.3">
      <c r="A17" s="5" t="s">
        <v>63</v>
      </c>
      <c r="B17" s="30"/>
      <c r="C17" s="31"/>
      <c r="D17" s="31"/>
      <c r="E17" s="31"/>
      <c r="F17" s="31"/>
      <c r="G17" s="31"/>
      <c r="H17" s="31"/>
      <c r="I17" s="31"/>
      <c r="J17" s="31"/>
      <c r="K17" s="31"/>
      <c r="L17" s="31"/>
      <c r="M17" s="31"/>
      <c r="N17" s="31"/>
      <c r="O17" s="31"/>
      <c r="P17" s="32"/>
    </row>
    <row r="18" spans="1:16" ht="27.95" customHeight="1" thickBot="1" x14ac:dyDescent="0.3">
      <c r="A18" s="114" t="s">
        <v>64</v>
      </c>
      <c r="B18" s="115"/>
      <c r="C18" s="115"/>
      <c r="D18" s="115"/>
      <c r="E18" s="115"/>
      <c r="F18" s="115"/>
      <c r="G18" s="115"/>
      <c r="H18" s="115"/>
      <c r="I18" s="115"/>
      <c r="J18" s="115"/>
      <c r="K18" s="115"/>
      <c r="L18" s="115"/>
      <c r="M18" s="115"/>
      <c r="N18" s="115"/>
      <c r="O18" s="115"/>
      <c r="P18" s="134"/>
    </row>
    <row r="19" spans="1:16" ht="43.5" customHeight="1" thickBot="1" x14ac:dyDescent="0.3">
      <c r="A19" s="111" t="s">
        <v>5</v>
      </c>
      <c r="B19" s="112"/>
      <c r="C19" s="112"/>
      <c r="D19" s="113"/>
      <c r="E19" s="85"/>
      <c r="F19" s="86"/>
      <c r="G19" s="85"/>
      <c r="H19" s="86"/>
      <c r="I19" s="85"/>
      <c r="J19" s="86"/>
      <c r="K19" s="85"/>
      <c r="L19" s="86"/>
      <c r="M19" s="85"/>
      <c r="N19" s="86"/>
      <c r="O19" s="104"/>
      <c r="P19" s="105"/>
    </row>
    <row r="20" spans="1:16" ht="40.5" customHeight="1" thickBot="1" x14ac:dyDescent="0.3">
      <c r="A20" s="108" t="s">
        <v>6</v>
      </c>
      <c r="B20" s="109"/>
      <c r="C20" s="109"/>
      <c r="D20" s="110"/>
      <c r="E20" s="85"/>
      <c r="F20" s="86"/>
      <c r="G20" s="85"/>
      <c r="H20" s="86"/>
      <c r="I20" s="85"/>
      <c r="J20" s="86"/>
      <c r="K20" s="85"/>
      <c r="L20" s="86"/>
      <c r="M20" s="85"/>
      <c r="N20" s="86"/>
      <c r="O20" s="104"/>
      <c r="P20" s="105"/>
    </row>
    <row r="21" spans="1:16" ht="39.75" customHeight="1" thickBot="1" x14ac:dyDescent="0.3">
      <c r="A21" s="88" t="s">
        <v>65</v>
      </c>
      <c r="B21" s="89"/>
      <c r="C21" s="89"/>
      <c r="D21" s="90"/>
      <c r="E21" s="80">
        <v>0.3</v>
      </c>
      <c r="F21" s="81"/>
      <c r="G21" s="80"/>
      <c r="H21" s="81"/>
      <c r="I21" s="80"/>
      <c r="J21" s="81"/>
      <c r="K21" s="80"/>
      <c r="L21" s="81"/>
      <c r="M21" s="80"/>
      <c r="N21" s="81"/>
      <c r="O21" s="102"/>
      <c r="P21" s="103"/>
    </row>
    <row r="22" spans="1:16" ht="42.75" customHeight="1" thickBot="1" x14ac:dyDescent="0.3">
      <c r="A22" s="88" t="s">
        <v>0</v>
      </c>
      <c r="B22" s="89"/>
      <c r="C22" s="89"/>
      <c r="D22" s="90"/>
      <c r="E22" s="80">
        <v>0.05</v>
      </c>
      <c r="F22" s="81"/>
      <c r="G22" s="80"/>
      <c r="H22" s="81"/>
      <c r="I22" s="80"/>
      <c r="J22" s="81"/>
      <c r="K22" s="80"/>
      <c r="L22" s="81"/>
      <c r="M22" s="80"/>
      <c r="N22" s="81"/>
      <c r="O22" s="102"/>
      <c r="P22" s="103"/>
    </row>
    <row r="23" spans="1:16" ht="47.25" customHeight="1" thickBot="1" x14ac:dyDescent="0.3">
      <c r="A23" s="88" t="s">
        <v>10</v>
      </c>
      <c r="B23" s="89"/>
      <c r="C23" s="89"/>
      <c r="D23" s="90"/>
      <c r="E23" s="80">
        <v>0.4</v>
      </c>
      <c r="F23" s="81"/>
      <c r="G23" s="80"/>
      <c r="H23" s="81"/>
      <c r="I23" s="80"/>
      <c r="J23" s="81"/>
      <c r="K23" s="80"/>
      <c r="L23" s="81"/>
      <c r="M23" s="80"/>
      <c r="N23" s="81"/>
      <c r="O23" s="102"/>
      <c r="P23" s="103"/>
    </row>
    <row r="24" spans="1:16" ht="44.25" customHeight="1" thickBot="1" x14ac:dyDescent="0.3">
      <c r="A24" s="99" t="s">
        <v>11</v>
      </c>
      <c r="B24" s="100"/>
      <c r="C24" s="100"/>
      <c r="D24" s="101"/>
      <c r="E24" s="80"/>
      <c r="F24" s="81"/>
      <c r="G24" s="80"/>
      <c r="H24" s="81"/>
      <c r="I24" s="80"/>
      <c r="J24" s="81"/>
      <c r="K24" s="80"/>
      <c r="L24" s="81"/>
      <c r="M24" s="80"/>
      <c r="N24" s="81"/>
      <c r="O24" s="102"/>
      <c r="P24" s="103"/>
    </row>
    <row r="25" spans="1:16" ht="42" customHeight="1" thickBot="1" x14ac:dyDescent="0.3">
      <c r="A25" s="91" t="s">
        <v>12</v>
      </c>
      <c r="B25" s="92"/>
      <c r="C25" s="92"/>
      <c r="D25" s="93"/>
      <c r="E25" s="80">
        <v>0.1</v>
      </c>
      <c r="F25" s="81"/>
      <c r="G25" s="80"/>
      <c r="H25" s="81"/>
      <c r="I25" s="80"/>
      <c r="J25" s="81"/>
      <c r="K25" s="80"/>
      <c r="L25" s="81"/>
      <c r="M25" s="80"/>
      <c r="N25" s="81"/>
      <c r="O25" s="102"/>
      <c r="P25" s="103"/>
    </row>
    <row r="26" spans="1:16" ht="44.25" customHeight="1" thickBot="1" x14ac:dyDescent="0.3">
      <c r="A26" s="88" t="s">
        <v>13</v>
      </c>
      <c r="B26" s="89"/>
      <c r="C26" s="89"/>
      <c r="D26" s="90"/>
      <c r="E26" s="80">
        <f>SUM(0.0003*E28)</f>
        <v>0.03</v>
      </c>
      <c r="F26" s="81"/>
      <c r="G26" s="80">
        <f>SUM(0.0003*G28)</f>
        <v>0</v>
      </c>
      <c r="H26" s="81"/>
      <c r="I26" s="80">
        <f>SUM(0.0003*I28)</f>
        <v>0</v>
      </c>
      <c r="J26" s="81"/>
      <c r="K26" s="80">
        <f>SUM(0.0003*K28)</f>
        <v>0</v>
      </c>
      <c r="L26" s="81"/>
      <c r="M26" s="80">
        <f>SUM(0.0003*M28)</f>
        <v>0</v>
      </c>
      <c r="N26" s="81"/>
      <c r="O26" s="80">
        <f>SUM(0.0003*O28)</f>
        <v>0</v>
      </c>
      <c r="P26" s="81"/>
    </row>
    <row r="27" spans="1:16" ht="42" customHeight="1" thickBot="1" x14ac:dyDescent="0.3">
      <c r="A27" s="77" t="s">
        <v>66</v>
      </c>
      <c r="B27" s="78"/>
      <c r="C27" s="78"/>
      <c r="D27" s="79"/>
      <c r="E27" s="80">
        <f>SUM(E21:E26)</f>
        <v>0.88</v>
      </c>
      <c r="F27" s="81"/>
      <c r="G27" s="80">
        <f t="shared" ref="G27" si="0">SUM(G21:G26)</f>
        <v>0</v>
      </c>
      <c r="H27" s="81"/>
      <c r="I27" s="80">
        <f t="shared" ref="I27" si="1">SUM(I21:I26)</f>
        <v>0</v>
      </c>
      <c r="J27" s="81"/>
      <c r="K27" s="80">
        <f t="shared" ref="K27" si="2">SUM(K21:K26)</f>
        <v>0</v>
      </c>
      <c r="L27" s="81"/>
      <c r="M27" s="80">
        <f t="shared" ref="M27" si="3">SUM(M21:M26)</f>
        <v>0</v>
      </c>
      <c r="N27" s="81"/>
      <c r="O27" s="80">
        <f t="shared" ref="O27" si="4">SUM(O21:O26)</f>
        <v>0</v>
      </c>
      <c r="P27" s="81"/>
    </row>
    <row r="28" spans="1:16" ht="42.75" customHeight="1" thickBot="1" x14ac:dyDescent="0.3">
      <c r="A28" s="82" t="s">
        <v>15</v>
      </c>
      <c r="B28" s="83"/>
      <c r="C28" s="83"/>
      <c r="D28" s="84"/>
      <c r="E28" s="85">
        <v>100</v>
      </c>
      <c r="F28" s="86"/>
      <c r="G28" s="85"/>
      <c r="H28" s="86"/>
      <c r="I28" s="85"/>
      <c r="J28" s="86"/>
      <c r="K28" s="85"/>
      <c r="L28" s="86"/>
      <c r="M28" s="85"/>
      <c r="N28" s="86"/>
      <c r="O28" s="104"/>
      <c r="P28" s="105"/>
    </row>
    <row r="29" spans="1:16" ht="42" customHeight="1" thickBot="1" x14ac:dyDescent="0.3">
      <c r="A29" s="77" t="s">
        <v>67</v>
      </c>
      <c r="B29" s="78"/>
      <c r="C29" s="78"/>
      <c r="D29" s="79"/>
      <c r="E29" s="80">
        <f>SUM(E27*E28)</f>
        <v>88</v>
      </c>
      <c r="F29" s="81"/>
      <c r="G29" s="80">
        <f>SUM(G27*G28)</f>
        <v>0</v>
      </c>
      <c r="H29" s="81"/>
      <c r="I29" s="80">
        <f>SUM(I27*I28)</f>
        <v>0</v>
      </c>
      <c r="J29" s="81"/>
      <c r="K29" s="80">
        <f>SUM(K27*K28)</f>
        <v>0</v>
      </c>
      <c r="L29" s="81"/>
      <c r="M29" s="80">
        <f>SUM(M27*M28)</f>
        <v>0</v>
      </c>
      <c r="N29" s="81"/>
      <c r="O29" s="80">
        <f>SUM(O27*O28)</f>
        <v>0</v>
      </c>
      <c r="P29" s="81"/>
    </row>
    <row r="30" spans="1:16" ht="42.75" customHeight="1" thickBot="1" x14ac:dyDescent="0.3">
      <c r="A30" s="75" t="s">
        <v>98</v>
      </c>
      <c r="B30" s="76"/>
      <c r="C30" s="76"/>
      <c r="D30" s="76"/>
      <c r="E30" s="73">
        <v>1</v>
      </c>
      <c r="F30" s="72"/>
      <c r="G30" s="73">
        <v>1</v>
      </c>
      <c r="H30" s="74"/>
      <c r="I30" s="72">
        <v>1</v>
      </c>
      <c r="J30" s="72"/>
      <c r="K30" s="73">
        <v>1</v>
      </c>
      <c r="L30" s="74"/>
      <c r="M30" s="72">
        <v>1</v>
      </c>
      <c r="N30" s="72"/>
      <c r="O30" s="73">
        <v>1</v>
      </c>
      <c r="P30" s="74"/>
    </row>
    <row r="31" spans="1:16" ht="30.75" customHeight="1" thickBot="1" x14ac:dyDescent="0.3">
      <c r="A31" s="65" t="s">
        <v>110</v>
      </c>
      <c r="B31" s="66"/>
      <c r="C31" s="66"/>
      <c r="D31" s="67"/>
      <c r="E31" s="69">
        <f>SUM(E29*E30)</f>
        <v>88</v>
      </c>
      <c r="F31" s="70"/>
      <c r="G31" s="69">
        <f t="shared" ref="G31" si="5">SUM(G29*G30)</f>
        <v>0</v>
      </c>
      <c r="H31" s="71"/>
      <c r="I31" s="69">
        <f t="shared" ref="I31" si="6">SUM(I29*I30)</f>
        <v>0</v>
      </c>
      <c r="J31" s="71"/>
      <c r="K31" s="69">
        <f t="shared" ref="K31" si="7">SUM(K29*K30)</f>
        <v>0</v>
      </c>
      <c r="L31" s="71"/>
      <c r="M31" s="69">
        <f t="shared" ref="M31" si="8">SUM(M29*M30)</f>
        <v>0</v>
      </c>
      <c r="N31" s="71"/>
      <c r="O31" s="69">
        <f t="shared" ref="O31" si="9">SUM(O29*O30)</f>
        <v>0</v>
      </c>
      <c r="P31" s="71"/>
    </row>
    <row r="32" spans="1:16" ht="30.75" customHeight="1" x14ac:dyDescent="0.25">
      <c r="A32" s="11"/>
      <c r="B32" s="11"/>
      <c r="C32" s="11"/>
      <c r="D32" s="11"/>
      <c r="E32" s="11"/>
      <c r="F32" s="11"/>
      <c r="G32" s="11"/>
      <c r="H32" s="11"/>
      <c r="I32" s="11"/>
      <c r="J32" s="11"/>
      <c r="K32" s="11"/>
      <c r="L32" s="11"/>
      <c r="M32" s="11"/>
      <c r="N32" s="11"/>
      <c r="O32" s="11"/>
      <c r="P32" s="11"/>
    </row>
    <row r="33" spans="1:16" ht="15.75" x14ac:dyDescent="0.25">
      <c r="A33" s="11"/>
      <c r="B33" s="11"/>
      <c r="C33" s="11"/>
      <c r="D33" s="11"/>
      <c r="E33" s="41" t="s">
        <v>111</v>
      </c>
      <c r="F33" s="11"/>
      <c r="G33" s="11"/>
      <c r="H33" s="11"/>
      <c r="I33" s="11"/>
      <c r="J33" s="11"/>
      <c r="K33" s="68">
        <f>SUM(E31:P31)</f>
        <v>88</v>
      </c>
      <c r="L33" s="68"/>
      <c r="M33" s="11"/>
      <c r="N33" s="11"/>
      <c r="O33" s="11"/>
      <c r="P33" s="11"/>
    </row>
    <row r="34" spans="1:16" ht="15.75" x14ac:dyDescent="0.25">
      <c r="A34" s="11"/>
      <c r="B34" s="11"/>
      <c r="C34" s="11"/>
      <c r="D34" s="11"/>
      <c r="E34" s="41"/>
      <c r="F34" s="11"/>
      <c r="G34" s="11"/>
      <c r="H34" s="11"/>
      <c r="I34" s="11"/>
      <c r="J34" s="11"/>
      <c r="K34" s="11"/>
      <c r="L34" s="11"/>
      <c r="M34" s="11"/>
      <c r="N34" s="11"/>
      <c r="O34" s="11"/>
      <c r="P34" s="11"/>
    </row>
    <row r="35" spans="1:16" ht="21.75" customHeight="1" x14ac:dyDescent="0.25">
      <c r="A35" s="11"/>
      <c r="B35" s="11"/>
      <c r="C35" s="11"/>
      <c r="D35" s="11"/>
      <c r="E35" s="18"/>
      <c r="F35" s="11"/>
      <c r="G35" s="11"/>
      <c r="H35" s="11"/>
      <c r="I35" s="11"/>
      <c r="J35" s="11"/>
      <c r="K35" s="11"/>
      <c r="L35" s="11"/>
      <c r="M35" s="11"/>
      <c r="N35" s="11"/>
      <c r="O35" s="11"/>
      <c r="P35" s="11"/>
    </row>
    <row r="36" spans="1:16" ht="15" customHeight="1" x14ac:dyDescent="0.25">
      <c r="A36" s="11"/>
      <c r="B36" s="11"/>
      <c r="C36" s="11"/>
      <c r="D36" s="11"/>
      <c r="E36" s="133" t="s">
        <v>99</v>
      </c>
      <c r="F36" s="133"/>
      <c r="G36" s="133"/>
      <c r="H36" s="133"/>
      <c r="I36" s="133"/>
      <c r="J36" s="133"/>
      <c r="K36" s="133"/>
      <c r="L36" s="133"/>
      <c r="M36" s="11"/>
      <c r="N36" s="11"/>
      <c r="O36" s="11"/>
      <c r="P36" s="11"/>
    </row>
    <row r="37" spans="1:16" ht="15.75" x14ac:dyDescent="0.25">
      <c r="A37" s="11"/>
      <c r="B37" s="11"/>
      <c r="C37" s="11"/>
      <c r="D37" s="11"/>
      <c r="E37" s="133"/>
      <c r="F37" s="133"/>
      <c r="G37" s="133"/>
      <c r="H37" s="133"/>
      <c r="I37" s="133"/>
      <c r="J37" s="133"/>
      <c r="K37" s="133"/>
      <c r="L37" s="133"/>
      <c r="M37" s="11"/>
      <c r="N37" s="11"/>
      <c r="O37" s="11"/>
      <c r="P37" s="11"/>
    </row>
    <row r="38" spans="1:16" ht="15.75" x14ac:dyDescent="0.25">
      <c r="A38" s="11"/>
      <c r="B38" s="11"/>
      <c r="C38" s="11"/>
      <c r="D38" s="11"/>
      <c r="E38" s="133"/>
      <c r="F38" s="133"/>
      <c r="G38" s="133"/>
      <c r="H38" s="133"/>
      <c r="I38" s="133"/>
      <c r="J38" s="133"/>
      <c r="K38" s="133"/>
      <c r="L38" s="133"/>
      <c r="M38" s="11"/>
      <c r="N38" s="11"/>
      <c r="O38" s="11"/>
      <c r="P38" s="11"/>
    </row>
    <row r="39" spans="1:16" ht="15.75" x14ac:dyDescent="0.25">
      <c r="A39" s="11"/>
      <c r="B39" s="11"/>
      <c r="C39" s="11"/>
      <c r="D39" s="11"/>
      <c r="E39" s="133"/>
      <c r="F39" s="133"/>
      <c r="G39" s="133"/>
      <c r="H39" s="133"/>
      <c r="I39" s="133"/>
      <c r="J39" s="133"/>
      <c r="K39" s="133"/>
      <c r="L39" s="133"/>
      <c r="M39" s="11"/>
      <c r="N39" s="11"/>
      <c r="O39" s="11"/>
      <c r="P39" s="11"/>
    </row>
    <row r="40" spans="1:16" ht="29.25" customHeight="1" x14ac:dyDescent="0.25">
      <c r="A40" s="11"/>
      <c r="B40" s="11"/>
      <c r="C40" s="11"/>
      <c r="D40" s="11"/>
      <c r="E40" s="133"/>
      <c r="F40" s="133"/>
      <c r="G40" s="133"/>
      <c r="H40" s="133"/>
      <c r="I40" s="133"/>
      <c r="J40" s="133"/>
      <c r="K40" s="133"/>
      <c r="L40" s="133"/>
      <c r="M40" s="11"/>
      <c r="N40" s="11"/>
      <c r="O40" s="11"/>
      <c r="P40" s="11"/>
    </row>
    <row r="41" spans="1:16" ht="15.75" x14ac:dyDescent="0.25">
      <c r="A41" s="11"/>
      <c r="B41" s="11"/>
      <c r="C41" s="11"/>
      <c r="D41" s="11"/>
      <c r="E41" s="133"/>
      <c r="F41" s="133"/>
      <c r="G41" s="133"/>
      <c r="H41" s="133"/>
      <c r="I41" s="133"/>
      <c r="J41" s="133"/>
      <c r="K41" s="133"/>
      <c r="L41" s="133"/>
      <c r="M41" s="11"/>
      <c r="N41" s="11"/>
      <c r="O41" s="11"/>
      <c r="P41" s="11"/>
    </row>
    <row r="42" spans="1:16" ht="15.75" x14ac:dyDescent="0.25">
      <c r="A42" s="11"/>
      <c r="B42" s="11"/>
      <c r="C42" s="11"/>
      <c r="D42" s="11"/>
      <c r="E42" s="133"/>
      <c r="F42" s="133"/>
      <c r="G42" s="133"/>
      <c r="H42" s="133"/>
      <c r="I42" s="133"/>
      <c r="J42" s="133"/>
      <c r="K42" s="133"/>
      <c r="L42" s="133"/>
      <c r="M42" s="11"/>
      <c r="N42" s="11"/>
      <c r="O42" s="11"/>
      <c r="P42" s="11"/>
    </row>
    <row r="45" spans="1:16" x14ac:dyDescent="0.25">
      <c r="E45" s="18" t="s">
        <v>16</v>
      </c>
    </row>
    <row r="46" spans="1:16" ht="15.75" thickBot="1" x14ac:dyDescent="0.3"/>
    <row r="47" spans="1:16" ht="15.75" thickBot="1" x14ac:dyDescent="0.3">
      <c r="A47" s="42"/>
      <c r="B47" s="46" t="s">
        <v>106</v>
      </c>
      <c r="C47" s="47"/>
    </row>
    <row r="48" spans="1:16" ht="15.75" thickBot="1" x14ac:dyDescent="0.3">
      <c r="A48" s="43"/>
      <c r="B48" s="4" t="s">
        <v>107</v>
      </c>
      <c r="C48" s="45"/>
    </row>
    <row r="49" spans="1:3" ht="15.75" thickBot="1" x14ac:dyDescent="0.3">
      <c r="A49" s="44"/>
      <c r="B49" s="46" t="s">
        <v>108</v>
      </c>
      <c r="C49" s="47"/>
    </row>
  </sheetData>
  <sheetProtection sheet="1" objects="1" scenarios="1"/>
  <protectedRanges>
    <protectedRange sqref="E30:P30" name="Range3"/>
    <protectedRange sqref="E21:P26" name="Range1"/>
    <protectedRange sqref="E28:P28" name="Range2"/>
  </protectedRanges>
  <mergeCells count="148">
    <mergeCell ref="E36:L42"/>
    <mergeCell ref="E11:F11"/>
    <mergeCell ref="E12:F12"/>
    <mergeCell ref="E13:F13"/>
    <mergeCell ref="E14:F14"/>
    <mergeCell ref="G11:H11"/>
    <mergeCell ref="G12:H12"/>
    <mergeCell ref="G13:H13"/>
    <mergeCell ref="G14:H14"/>
    <mergeCell ref="C18:P18"/>
    <mergeCell ref="G28:H28"/>
    <mergeCell ref="I28:J28"/>
    <mergeCell ref="K28:L28"/>
    <mergeCell ref="M28:N28"/>
    <mergeCell ref="O28:P28"/>
    <mergeCell ref="G29:H29"/>
    <mergeCell ref="I29:J29"/>
    <mergeCell ref="K29:L29"/>
    <mergeCell ref="M29:N29"/>
    <mergeCell ref="O29:P29"/>
    <mergeCell ref="G26:H26"/>
    <mergeCell ref="I26:J26"/>
    <mergeCell ref="K26:L26"/>
    <mergeCell ref="M26:N26"/>
    <mergeCell ref="O26:P26"/>
    <mergeCell ref="G27:H27"/>
    <mergeCell ref="I27:J27"/>
    <mergeCell ref="K27:L27"/>
    <mergeCell ref="M27:N27"/>
    <mergeCell ref="O27:P27"/>
    <mergeCell ref="E25:F25"/>
    <mergeCell ref="G25:H25"/>
    <mergeCell ref="I25:J25"/>
    <mergeCell ref="K25:L25"/>
    <mergeCell ref="M25:N25"/>
    <mergeCell ref="O25:P25"/>
    <mergeCell ref="N7:P7"/>
    <mergeCell ref="G20:H20"/>
    <mergeCell ref="I20:J20"/>
    <mergeCell ref="K20:L20"/>
    <mergeCell ref="M20:N20"/>
    <mergeCell ref="O20:P20"/>
    <mergeCell ref="G21:H21"/>
    <mergeCell ref="I21:J21"/>
    <mergeCell ref="K21:L21"/>
    <mergeCell ref="M21:N21"/>
    <mergeCell ref="O21:P21"/>
    <mergeCell ref="N8:P8"/>
    <mergeCell ref="L9:P9"/>
    <mergeCell ref="L10:P10"/>
    <mergeCell ref="I11:J11"/>
    <mergeCell ref="I12:J12"/>
    <mergeCell ref="I14:J14"/>
    <mergeCell ref="K11:L11"/>
    <mergeCell ref="K12:L12"/>
    <mergeCell ref="K13:L13"/>
    <mergeCell ref="K14:L14"/>
    <mergeCell ref="M11:N11"/>
    <mergeCell ref="B6:G6"/>
    <mergeCell ref="B3:G3"/>
    <mergeCell ref="B4:G4"/>
    <mergeCell ref="B5:G5"/>
    <mergeCell ref="H9:K9"/>
    <mergeCell ref="H10:K10"/>
    <mergeCell ref="B8:C8"/>
    <mergeCell ref="D8:G8"/>
    <mergeCell ref="B9:G9"/>
    <mergeCell ref="B10:G10"/>
    <mergeCell ref="B7:C7"/>
    <mergeCell ref="D7:G7"/>
    <mergeCell ref="H7:J7"/>
    <mergeCell ref="H8:J8"/>
    <mergeCell ref="K7:M7"/>
    <mergeCell ref="K8:M8"/>
    <mergeCell ref="H3:K3"/>
    <mergeCell ref="L3:P3"/>
    <mergeCell ref="L4:P4"/>
    <mergeCell ref="H4:K4"/>
    <mergeCell ref="H5:K5"/>
    <mergeCell ref="H6:K6"/>
    <mergeCell ref="L5:P5"/>
    <mergeCell ref="L6:P6"/>
    <mergeCell ref="C11:D11"/>
    <mergeCell ref="C12:D12"/>
    <mergeCell ref="C13:D13"/>
    <mergeCell ref="A20:D20"/>
    <mergeCell ref="E20:F20"/>
    <mergeCell ref="A19:D19"/>
    <mergeCell ref="E19:F19"/>
    <mergeCell ref="G19:H19"/>
    <mergeCell ref="I19:J19"/>
    <mergeCell ref="A18:B18"/>
    <mergeCell ref="K19:L19"/>
    <mergeCell ref="M19:N19"/>
    <mergeCell ref="O19:P19"/>
    <mergeCell ref="A22:D22"/>
    <mergeCell ref="E22:F22"/>
    <mergeCell ref="A21:D21"/>
    <mergeCell ref="E21:F21"/>
    <mergeCell ref="G22:H22"/>
    <mergeCell ref="I22:J22"/>
    <mergeCell ref="K22:L22"/>
    <mergeCell ref="M22:N22"/>
    <mergeCell ref="O22:P22"/>
    <mergeCell ref="Q6:Q7"/>
    <mergeCell ref="A26:D26"/>
    <mergeCell ref="E26:F26"/>
    <mergeCell ref="A25:D25"/>
    <mergeCell ref="C14:D14"/>
    <mergeCell ref="M12:N12"/>
    <mergeCell ref="M13:N13"/>
    <mergeCell ref="M14:N14"/>
    <mergeCell ref="B16:P16"/>
    <mergeCell ref="B13:B14"/>
    <mergeCell ref="A24:D24"/>
    <mergeCell ref="E24:F24"/>
    <mergeCell ref="A23:D23"/>
    <mergeCell ref="E23:F23"/>
    <mergeCell ref="G23:H23"/>
    <mergeCell ref="I23:J23"/>
    <mergeCell ref="K23:L23"/>
    <mergeCell ref="M23:N23"/>
    <mergeCell ref="O23:P23"/>
    <mergeCell ref="G24:H24"/>
    <mergeCell ref="I24:J24"/>
    <mergeCell ref="K24:L24"/>
    <mergeCell ref="M24:N24"/>
    <mergeCell ref="O24:P24"/>
    <mergeCell ref="A30:D30"/>
    <mergeCell ref="A29:D29"/>
    <mergeCell ref="E29:F29"/>
    <mergeCell ref="A28:D28"/>
    <mergeCell ref="E28:F28"/>
    <mergeCell ref="A27:D27"/>
    <mergeCell ref="E27:F27"/>
    <mergeCell ref="E30:F30"/>
    <mergeCell ref="G30:H30"/>
    <mergeCell ref="K33:L33"/>
    <mergeCell ref="E31:F31"/>
    <mergeCell ref="G31:H31"/>
    <mergeCell ref="I31:J31"/>
    <mergeCell ref="K31:L31"/>
    <mergeCell ref="M31:N31"/>
    <mergeCell ref="O31:P31"/>
    <mergeCell ref="I30:J30"/>
    <mergeCell ref="K30:L30"/>
    <mergeCell ref="M30:N30"/>
    <mergeCell ref="O30:P30"/>
  </mergeCells>
  <dataValidations disablePrompts="1" count="5">
    <dataValidation type="list" allowBlank="1" showInputMessage="1" showErrorMessage="1" sqref="E21:P21" xr:uid="{3A2D8B87-0B95-4F8C-88D9-836BA124C64A}">
      <formula1>"0.3, 0.4, 0.8"</formula1>
    </dataValidation>
    <dataValidation type="list" allowBlank="1" showInputMessage="1" showErrorMessage="1" sqref="E22:P22" xr:uid="{C0B48659-8829-4E53-9025-70ACB040CC4B}">
      <formula1>"0.05, 0.4, 0.8"</formula1>
    </dataValidation>
    <dataValidation type="list" allowBlank="1" showInputMessage="1" showErrorMessage="1" sqref="E23:P23" xr:uid="{8F83C58A-9565-4308-A4C4-5801D84136EB}">
      <formula1>"0.1, 0.4, 0.6, 0.8, 1.6"</formula1>
    </dataValidation>
    <dataValidation type="list" allowBlank="1" showInputMessage="1" showErrorMessage="1" sqref="E24:P24" xr:uid="{49326CB6-34A0-42B0-98DE-4D0CFF395762}">
      <formula1>"0.05, 0.15, 0.3"</formula1>
    </dataValidation>
    <dataValidation type="list" allowBlank="1" showInputMessage="1" showErrorMessage="1" sqref="E25:P25" xr:uid="{9F8272FC-ABB7-475F-B08B-D3A7809BDD50}">
      <formula1>"0.05, 0.1, 0.15, 0.3, 0.5, 0.75, 1.5, 2.0, 2.2, 2.5"</formula1>
    </dataValidation>
  </dataValidations>
  <pageMargins left="0.7" right="0.7"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6C23-05FC-49B6-A190-FF7B066354C0}">
  <sheetPr>
    <pageSetUpPr fitToPage="1"/>
  </sheetPr>
  <dimension ref="A1:O43"/>
  <sheetViews>
    <sheetView zoomScale="80" zoomScaleNormal="80" workbookViewId="0"/>
  </sheetViews>
  <sheetFormatPr defaultRowHeight="15" x14ac:dyDescent="0.25"/>
  <cols>
    <col min="1" max="1" width="11.5703125" customWidth="1"/>
  </cols>
  <sheetData>
    <row r="1" spans="1:15" ht="15.75" x14ac:dyDescent="0.25">
      <c r="A1" s="232" t="s">
        <v>113</v>
      </c>
      <c r="F1" s="11" t="s">
        <v>34</v>
      </c>
      <c r="G1" s="11"/>
      <c r="H1" s="11"/>
    </row>
    <row r="2" spans="1:15" ht="15.75" thickBot="1" x14ac:dyDescent="0.3"/>
    <row r="3" spans="1:15" ht="14.45" customHeight="1" x14ac:dyDescent="0.25">
      <c r="A3" s="175" t="s">
        <v>7</v>
      </c>
      <c r="B3" s="130" t="s">
        <v>18</v>
      </c>
      <c r="C3" s="127"/>
      <c r="D3" s="127"/>
      <c r="E3" s="131"/>
      <c r="F3" s="130" t="s">
        <v>19</v>
      </c>
      <c r="G3" s="127"/>
      <c r="H3" s="127"/>
      <c r="I3" s="131"/>
      <c r="J3" s="127" t="s">
        <v>20</v>
      </c>
      <c r="K3" s="127"/>
      <c r="L3" s="127"/>
      <c r="M3" s="127"/>
      <c r="N3" s="131"/>
      <c r="O3" s="87"/>
    </row>
    <row r="4" spans="1:15" ht="19.5" customHeight="1" thickBot="1" x14ac:dyDescent="0.3">
      <c r="A4" s="174"/>
      <c r="B4" s="123">
        <v>0.15</v>
      </c>
      <c r="C4" s="125"/>
      <c r="D4" s="125"/>
      <c r="E4" s="124"/>
      <c r="F4" s="123">
        <v>0.2</v>
      </c>
      <c r="G4" s="125"/>
      <c r="H4" s="125"/>
      <c r="I4" s="124"/>
      <c r="J4" s="117">
        <v>0.4</v>
      </c>
      <c r="K4" s="117"/>
      <c r="L4" s="117"/>
      <c r="M4" s="117"/>
      <c r="N4" s="139"/>
      <c r="O4" s="87"/>
    </row>
    <row r="5" spans="1:15" ht="24.95" customHeight="1" x14ac:dyDescent="0.25">
      <c r="A5" s="173" t="s">
        <v>0</v>
      </c>
      <c r="B5" s="130" t="s">
        <v>21</v>
      </c>
      <c r="C5" s="127"/>
      <c r="D5" s="127"/>
      <c r="E5" s="127"/>
      <c r="F5" s="130" t="s">
        <v>22</v>
      </c>
      <c r="G5" s="127"/>
      <c r="H5" s="127"/>
      <c r="I5" s="131"/>
      <c r="J5" s="106" t="s">
        <v>23</v>
      </c>
      <c r="K5" s="107"/>
      <c r="L5" s="107"/>
      <c r="M5" s="107"/>
      <c r="N5" s="122"/>
      <c r="O5" s="87"/>
    </row>
    <row r="6" spans="1:15" ht="15.75" thickBot="1" x14ac:dyDescent="0.3">
      <c r="A6" s="174"/>
      <c r="B6" s="123">
        <v>0.05</v>
      </c>
      <c r="C6" s="125"/>
      <c r="D6" s="125"/>
      <c r="E6" s="125"/>
      <c r="F6" s="94">
        <v>0.2</v>
      </c>
      <c r="G6" s="95"/>
      <c r="H6" s="95"/>
      <c r="I6" s="96"/>
      <c r="J6" s="123">
        <v>0.4</v>
      </c>
      <c r="K6" s="125"/>
      <c r="L6" s="125"/>
      <c r="M6" s="125"/>
      <c r="N6" s="124"/>
      <c r="O6" s="87"/>
    </row>
    <row r="7" spans="1:15" ht="25.5" customHeight="1" x14ac:dyDescent="0.25">
      <c r="A7" s="135" t="s">
        <v>1</v>
      </c>
      <c r="B7" s="126" t="s">
        <v>101</v>
      </c>
      <c r="C7" s="131"/>
      <c r="D7" s="130" t="s">
        <v>102</v>
      </c>
      <c r="E7" s="131"/>
      <c r="F7" s="130" t="s">
        <v>24</v>
      </c>
      <c r="G7" s="131"/>
      <c r="H7" s="130" t="s">
        <v>25</v>
      </c>
      <c r="I7" s="131"/>
      <c r="J7" s="130" t="s">
        <v>26</v>
      </c>
      <c r="K7" s="127"/>
      <c r="L7" s="131"/>
      <c r="M7" s="130" t="s">
        <v>27</v>
      </c>
      <c r="N7" s="131"/>
      <c r="O7" s="87"/>
    </row>
    <row r="8" spans="1:15" ht="32.450000000000003" customHeight="1" x14ac:dyDescent="0.25">
      <c r="A8" s="137"/>
      <c r="B8" s="116"/>
      <c r="C8" s="96"/>
      <c r="D8" s="94"/>
      <c r="E8" s="96"/>
      <c r="F8" s="35"/>
      <c r="G8" s="37"/>
      <c r="H8" s="35"/>
      <c r="I8" s="37"/>
      <c r="J8" s="35"/>
      <c r="K8" s="36"/>
      <c r="L8" s="37"/>
      <c r="M8" s="13"/>
      <c r="N8" s="14"/>
      <c r="O8" s="87"/>
    </row>
    <row r="9" spans="1:15" ht="24.95" customHeight="1" thickBot="1" x14ac:dyDescent="0.3">
      <c r="A9" s="138"/>
      <c r="B9" s="116">
        <v>0.5</v>
      </c>
      <c r="C9" s="95"/>
      <c r="D9" s="123">
        <v>0.65</v>
      </c>
      <c r="E9" s="124"/>
      <c r="F9" s="123">
        <v>0.9</v>
      </c>
      <c r="G9" s="124"/>
      <c r="H9" s="123">
        <v>1.2</v>
      </c>
      <c r="I9" s="124"/>
      <c r="J9" s="123">
        <v>2.4</v>
      </c>
      <c r="K9" s="125"/>
      <c r="L9" s="124"/>
      <c r="M9" s="123">
        <v>3.5</v>
      </c>
      <c r="N9" s="124"/>
      <c r="O9" s="87"/>
    </row>
    <row r="10" spans="1:15" x14ac:dyDescent="0.25">
      <c r="A10" s="176" t="s">
        <v>3</v>
      </c>
      <c r="B10" s="119" t="s">
        <v>28</v>
      </c>
      <c r="C10" s="107"/>
      <c r="D10" s="95"/>
      <c r="E10" s="129"/>
      <c r="F10" s="116" t="s">
        <v>29</v>
      </c>
      <c r="G10" s="95"/>
      <c r="H10" s="95"/>
      <c r="I10" s="95"/>
      <c r="J10" s="95"/>
      <c r="K10" s="95"/>
      <c r="L10" s="95"/>
      <c r="M10" s="95"/>
      <c r="N10" s="96"/>
      <c r="O10" s="87"/>
    </row>
    <row r="11" spans="1:15" ht="29.45" customHeight="1" thickBot="1" x14ac:dyDescent="0.3">
      <c r="A11" s="177"/>
      <c r="B11" s="121">
        <v>0</v>
      </c>
      <c r="C11" s="117"/>
      <c r="D11" s="117"/>
      <c r="E11" s="118"/>
      <c r="F11" s="121">
        <v>0.5</v>
      </c>
      <c r="G11" s="117"/>
      <c r="H11" s="117"/>
      <c r="I11" s="117"/>
      <c r="J11" s="117"/>
      <c r="K11" s="117"/>
      <c r="L11" s="117"/>
      <c r="M11" s="117"/>
      <c r="N11" s="139"/>
      <c r="O11" s="87"/>
    </row>
    <row r="12" spans="1:15" x14ac:dyDescent="0.25">
      <c r="A12" s="135" t="s">
        <v>4</v>
      </c>
      <c r="B12" s="119" t="s">
        <v>30</v>
      </c>
      <c r="C12" s="107"/>
      <c r="D12" s="107"/>
      <c r="E12" s="120"/>
      <c r="F12" s="119" t="s">
        <v>31</v>
      </c>
      <c r="G12" s="107"/>
      <c r="H12" s="107"/>
      <c r="I12" s="107"/>
      <c r="J12" s="120"/>
      <c r="K12" s="119" t="s">
        <v>32</v>
      </c>
      <c r="L12" s="107"/>
      <c r="M12" s="107"/>
      <c r="N12" s="122"/>
      <c r="O12" s="87"/>
    </row>
    <row r="13" spans="1:15" ht="15" customHeight="1" thickBot="1" x14ac:dyDescent="0.3">
      <c r="A13" s="136"/>
      <c r="B13" s="116">
        <v>0.3</v>
      </c>
      <c r="C13" s="95"/>
      <c r="D13" s="95"/>
      <c r="E13" s="129"/>
      <c r="F13" s="116">
        <v>0.1</v>
      </c>
      <c r="G13" s="95"/>
      <c r="H13" s="95"/>
      <c r="I13" s="95"/>
      <c r="J13" s="129"/>
      <c r="K13" s="116">
        <v>0</v>
      </c>
      <c r="L13" s="95"/>
      <c r="M13" s="95"/>
      <c r="N13" s="96"/>
      <c r="O13" s="87"/>
    </row>
    <row r="14" spans="1:15" ht="31.5" customHeight="1" thickBot="1" x14ac:dyDescent="0.3">
      <c r="A14" s="170" t="s">
        <v>33</v>
      </c>
      <c r="B14" s="171"/>
      <c r="C14" s="171"/>
      <c r="D14" s="171"/>
      <c r="E14" s="171"/>
      <c r="F14" s="171"/>
      <c r="G14" s="171"/>
      <c r="H14" s="171"/>
      <c r="I14" s="171"/>
      <c r="J14" s="171"/>
      <c r="K14" s="171"/>
      <c r="L14" s="171"/>
      <c r="M14" s="171"/>
      <c r="N14" s="172"/>
      <c r="O14" s="87"/>
    </row>
    <row r="15" spans="1:15" ht="39" customHeight="1" thickBot="1" x14ac:dyDescent="0.3">
      <c r="A15" s="158" t="s">
        <v>5</v>
      </c>
      <c r="B15" s="159"/>
      <c r="C15" s="85"/>
      <c r="D15" s="86"/>
      <c r="E15" s="85"/>
      <c r="F15" s="86"/>
      <c r="G15" s="85"/>
      <c r="H15" s="86"/>
      <c r="I15" s="168"/>
      <c r="J15" s="169"/>
      <c r="K15" s="168"/>
      <c r="L15" s="169"/>
      <c r="M15" s="168"/>
      <c r="N15" s="169"/>
      <c r="O15" s="87"/>
    </row>
    <row r="16" spans="1:15" ht="38.1" customHeight="1" thickBot="1" x14ac:dyDescent="0.3">
      <c r="A16" s="158" t="s">
        <v>6</v>
      </c>
      <c r="B16" s="159"/>
      <c r="C16" s="85"/>
      <c r="D16" s="86"/>
      <c r="E16" s="85"/>
      <c r="F16" s="86"/>
      <c r="G16" s="85"/>
      <c r="H16" s="86"/>
      <c r="I16" s="168"/>
      <c r="J16" s="169"/>
      <c r="K16" s="168"/>
      <c r="L16" s="169"/>
      <c r="M16" s="168"/>
      <c r="N16" s="169"/>
      <c r="O16" s="2"/>
    </row>
    <row r="17" spans="1:15" ht="33.75" customHeight="1" thickBot="1" x14ac:dyDescent="0.3">
      <c r="A17" s="152" t="s">
        <v>7</v>
      </c>
      <c r="B17" s="153"/>
      <c r="C17" s="80">
        <v>0.2</v>
      </c>
      <c r="D17" s="81"/>
      <c r="E17" s="80"/>
      <c r="F17" s="81"/>
      <c r="G17" s="80"/>
      <c r="H17" s="81"/>
      <c r="I17" s="142"/>
      <c r="J17" s="143"/>
      <c r="K17" s="142"/>
      <c r="L17" s="143"/>
      <c r="M17" s="142"/>
      <c r="N17" s="143"/>
    </row>
    <row r="18" spans="1:15" ht="37.5" customHeight="1" thickBot="1" x14ac:dyDescent="0.3">
      <c r="A18" s="152" t="s">
        <v>0</v>
      </c>
      <c r="B18" s="153"/>
      <c r="C18" s="80">
        <v>0.05</v>
      </c>
      <c r="D18" s="81"/>
      <c r="E18" s="80"/>
      <c r="F18" s="81"/>
      <c r="G18" s="80"/>
      <c r="H18" s="81"/>
      <c r="I18" s="142"/>
      <c r="J18" s="143"/>
      <c r="K18" s="142"/>
      <c r="L18" s="143"/>
      <c r="M18" s="142"/>
      <c r="N18" s="143"/>
    </row>
    <row r="19" spans="1:15" ht="34.5" customHeight="1" thickBot="1" x14ac:dyDescent="0.3">
      <c r="A19" s="154" t="s">
        <v>1</v>
      </c>
      <c r="B19" s="155"/>
      <c r="C19" s="94">
        <v>3.5</v>
      </c>
      <c r="D19" s="96"/>
      <c r="E19" s="94"/>
      <c r="F19" s="96"/>
      <c r="G19" s="94"/>
      <c r="H19" s="96"/>
      <c r="I19" s="144"/>
      <c r="J19" s="145"/>
      <c r="K19" s="144"/>
      <c r="L19" s="145"/>
      <c r="M19" s="144"/>
      <c r="N19" s="145"/>
    </row>
    <row r="20" spans="1:15" ht="35.25" customHeight="1" thickBot="1" x14ac:dyDescent="0.3">
      <c r="A20" s="152" t="s">
        <v>3</v>
      </c>
      <c r="B20" s="153"/>
      <c r="C20" s="80">
        <v>0.5</v>
      </c>
      <c r="D20" s="81"/>
      <c r="E20" s="80"/>
      <c r="F20" s="81"/>
      <c r="G20" s="80"/>
      <c r="H20" s="81"/>
      <c r="I20" s="142"/>
      <c r="J20" s="143"/>
      <c r="K20" s="142"/>
      <c r="L20" s="143"/>
      <c r="M20" s="142"/>
      <c r="N20" s="143"/>
    </row>
    <row r="21" spans="1:15" ht="35.25" customHeight="1" thickBot="1" x14ac:dyDescent="0.3">
      <c r="A21" s="154" t="s">
        <v>4</v>
      </c>
      <c r="B21" s="155"/>
      <c r="C21" s="94">
        <v>0.3</v>
      </c>
      <c r="D21" s="96"/>
      <c r="E21" s="94"/>
      <c r="F21" s="96"/>
      <c r="G21" s="94"/>
      <c r="H21" s="96"/>
      <c r="I21" s="144"/>
      <c r="J21" s="145"/>
      <c r="K21" s="144"/>
      <c r="L21" s="145"/>
      <c r="M21" s="144"/>
      <c r="N21" s="145"/>
    </row>
    <row r="22" spans="1:15" ht="38.25" customHeight="1" thickBot="1" x14ac:dyDescent="0.3">
      <c r="A22" s="156" t="s">
        <v>8</v>
      </c>
      <c r="B22" s="157"/>
      <c r="C22" s="80">
        <f>SUM(C17:C21)</f>
        <v>4.55</v>
      </c>
      <c r="D22" s="81"/>
      <c r="E22" s="80">
        <f t="shared" ref="E22" si="0">SUM(E17:E21)</f>
        <v>0</v>
      </c>
      <c r="F22" s="81"/>
      <c r="G22" s="80">
        <f t="shared" ref="G22" si="1">SUM(G17:G21)</f>
        <v>0</v>
      </c>
      <c r="H22" s="81"/>
      <c r="I22" s="80">
        <f t="shared" ref="I22" si="2">SUM(I17:I21)</f>
        <v>0</v>
      </c>
      <c r="J22" s="81"/>
      <c r="K22" s="80">
        <f t="shared" ref="K22" si="3">SUM(K17:K21)</f>
        <v>0</v>
      </c>
      <c r="L22" s="81"/>
      <c r="M22" s="80">
        <f t="shared" ref="M22" si="4">SUM(M17:M21)</f>
        <v>0</v>
      </c>
      <c r="N22" s="81"/>
    </row>
    <row r="23" spans="1:15" ht="34.5" customHeight="1" x14ac:dyDescent="0.25">
      <c r="A23" s="162" t="s">
        <v>73</v>
      </c>
      <c r="B23" s="163"/>
      <c r="C23" s="164">
        <v>2500</v>
      </c>
      <c r="D23" s="165"/>
      <c r="E23" s="164"/>
      <c r="F23" s="165"/>
      <c r="G23" s="164"/>
      <c r="H23" s="165"/>
      <c r="I23" s="164"/>
      <c r="J23" s="165"/>
      <c r="K23" s="164"/>
      <c r="L23" s="165"/>
      <c r="M23" s="164"/>
      <c r="N23" s="165"/>
    </row>
    <row r="24" spans="1:15" ht="60.6" customHeight="1" thickBot="1" x14ac:dyDescent="0.3">
      <c r="A24" s="162"/>
      <c r="B24" s="163"/>
      <c r="C24" s="166"/>
      <c r="D24" s="167"/>
      <c r="E24" s="166"/>
      <c r="F24" s="167"/>
      <c r="G24" s="166"/>
      <c r="H24" s="167"/>
      <c r="I24" s="166"/>
      <c r="J24" s="167"/>
      <c r="K24" s="166"/>
      <c r="L24" s="167"/>
      <c r="M24" s="166"/>
      <c r="N24" s="167"/>
    </row>
    <row r="25" spans="1:15" ht="38.1" customHeight="1" thickBot="1" x14ac:dyDescent="0.3">
      <c r="A25" s="140" t="s">
        <v>9</v>
      </c>
      <c r="B25" s="141"/>
      <c r="C25" s="80">
        <f>SUM(C23*C22)</f>
        <v>11375</v>
      </c>
      <c r="D25" s="81"/>
      <c r="E25" s="80">
        <f t="shared" ref="E25" si="5">SUM(E23*E22)</f>
        <v>0</v>
      </c>
      <c r="F25" s="81"/>
      <c r="G25" s="80">
        <f t="shared" ref="G25" si="6">SUM(G23*G22)</f>
        <v>0</v>
      </c>
      <c r="H25" s="81"/>
      <c r="I25" s="80">
        <f t="shared" ref="I25" si="7">SUM(I23*I22)</f>
        <v>0</v>
      </c>
      <c r="J25" s="81"/>
      <c r="K25" s="80">
        <f t="shared" ref="K25" si="8">SUM(K23*K22)</f>
        <v>0</v>
      </c>
      <c r="L25" s="81"/>
      <c r="M25" s="80">
        <f t="shared" ref="M25" si="9">SUM(M23*M22)</f>
        <v>0</v>
      </c>
      <c r="N25" s="81"/>
    </row>
    <row r="26" spans="1:15" ht="68.099999999999994" customHeight="1" thickBot="1" x14ac:dyDescent="0.3">
      <c r="A26" s="148" t="s">
        <v>95</v>
      </c>
      <c r="B26" s="149"/>
      <c r="C26" s="80">
        <v>1</v>
      </c>
      <c r="D26" s="81"/>
      <c r="E26" s="94"/>
      <c r="F26" s="96"/>
      <c r="G26" s="94"/>
      <c r="H26" s="96"/>
      <c r="I26" s="144"/>
      <c r="J26" s="145"/>
      <c r="K26" s="144"/>
      <c r="L26" s="145"/>
      <c r="M26" s="144"/>
      <c r="N26" s="145"/>
    </row>
    <row r="27" spans="1:15" ht="71.099999999999994" customHeight="1" thickBot="1" x14ac:dyDescent="0.3">
      <c r="A27" s="160" t="s">
        <v>103</v>
      </c>
      <c r="B27" s="161"/>
      <c r="C27" s="147">
        <f>SUM(C25*C26)</f>
        <v>11375</v>
      </c>
      <c r="D27" s="81"/>
      <c r="E27" s="147">
        <f t="shared" ref="E27" si="10">SUM(E25*E26)</f>
        <v>0</v>
      </c>
      <c r="F27" s="81"/>
      <c r="G27" s="147">
        <f t="shared" ref="G27" si="11">SUM(G25*G26)</f>
        <v>0</v>
      </c>
      <c r="H27" s="81"/>
      <c r="I27" s="147">
        <f t="shared" ref="I27" si="12">SUM(I25*I26)</f>
        <v>0</v>
      </c>
      <c r="J27" s="81"/>
      <c r="K27" s="147">
        <f t="shared" ref="K27" si="13">SUM(K25*K26)</f>
        <v>0</v>
      </c>
      <c r="L27" s="81"/>
      <c r="M27" s="147">
        <f t="shared" ref="M27" si="14">SUM(M25*M26)</f>
        <v>0</v>
      </c>
      <c r="N27" s="81"/>
    </row>
    <row r="28" spans="1:15" ht="72.75" customHeight="1" thickBot="1" x14ac:dyDescent="0.3">
      <c r="A28" s="150" t="s">
        <v>96</v>
      </c>
      <c r="B28" s="151"/>
      <c r="C28" s="146">
        <f>'RIPARIAN BUFFER WORKSHEET'!$D$35</f>
        <v>650.00000000000011</v>
      </c>
      <c r="D28" s="81"/>
      <c r="E28" s="80">
        <f>'RIPARIAN BUFFER WORKSHEET'!$F$35</f>
        <v>0</v>
      </c>
      <c r="F28" s="81"/>
      <c r="G28" s="80">
        <f>'RIPARIAN BUFFER WORKSHEET'!$H$35</f>
        <v>0</v>
      </c>
      <c r="H28" s="81"/>
      <c r="I28" s="102">
        <f>'RIPARIAN BUFFER WORKSHEET'!$J$35</f>
        <v>0</v>
      </c>
      <c r="J28" s="103"/>
      <c r="K28" s="102">
        <f>'RIPARIAN BUFFER WORKSHEET'!$K$35</f>
        <v>0</v>
      </c>
      <c r="L28" s="103"/>
      <c r="M28" s="102">
        <f>'RIPARIAN BUFFER WORKSHEET'!$L$35</f>
        <v>0</v>
      </c>
      <c r="N28" s="103"/>
    </row>
    <row r="29" spans="1:15" ht="76.5" customHeight="1" thickBot="1" x14ac:dyDescent="0.3">
      <c r="A29" s="150" t="s">
        <v>97</v>
      </c>
      <c r="B29" s="151"/>
      <c r="C29" s="80">
        <f>SUM(C27+C28)</f>
        <v>12025</v>
      </c>
      <c r="D29" s="81"/>
      <c r="E29" s="80">
        <f>SUM(E27+E28)</f>
        <v>0</v>
      </c>
      <c r="F29" s="81"/>
      <c r="G29" s="80">
        <f>SUM(G27+G28)</f>
        <v>0</v>
      </c>
      <c r="H29" s="81"/>
      <c r="I29" s="80">
        <f>SUM(I27+I28)</f>
        <v>0</v>
      </c>
      <c r="J29" s="81"/>
      <c r="K29" s="80">
        <f>SUM(K27+K28)</f>
        <v>0</v>
      </c>
      <c r="L29" s="81"/>
      <c r="M29" s="80">
        <f>SUM(M27+M28)</f>
        <v>0</v>
      </c>
      <c r="N29" s="81"/>
    </row>
    <row r="30" spans="1:15" ht="45.6" customHeight="1" x14ac:dyDescent="0.25">
      <c r="A30" s="15" t="s">
        <v>71</v>
      </c>
      <c r="B30" s="16"/>
      <c r="C30" s="16"/>
      <c r="D30" s="16"/>
      <c r="E30" s="16"/>
      <c r="F30" s="16"/>
      <c r="G30" s="17"/>
      <c r="H30" s="17"/>
      <c r="I30" s="63">
        <f>SUM(C27:N27)</f>
        <v>11375</v>
      </c>
      <c r="J30" s="17"/>
      <c r="K30" s="17"/>
      <c r="L30" s="17"/>
      <c r="M30" s="17"/>
      <c r="N30" s="12"/>
    </row>
    <row r="31" spans="1:15" ht="37.5" customHeight="1" x14ac:dyDescent="0.25">
      <c r="B31" s="33" t="s">
        <v>109</v>
      </c>
      <c r="C31" s="33"/>
      <c r="D31" s="33"/>
      <c r="E31" s="33"/>
      <c r="F31" s="33"/>
      <c r="G31" s="48">
        <f>SUM(C29:N29)</f>
        <v>12025</v>
      </c>
      <c r="H31" s="48"/>
      <c r="J31" s="48"/>
      <c r="K31" s="48"/>
      <c r="L31" s="48"/>
      <c r="M31" s="48"/>
      <c r="N31" s="48"/>
    </row>
    <row r="32" spans="1:15" ht="37.5" customHeight="1" x14ac:dyDescent="0.25">
      <c r="A32" s="18" t="s">
        <v>72</v>
      </c>
      <c r="B32" s="16"/>
      <c r="C32" s="16"/>
      <c r="D32" s="16"/>
      <c r="E32" s="16"/>
      <c r="F32" s="16"/>
      <c r="G32" s="17"/>
      <c r="H32" s="17"/>
      <c r="I32" s="17"/>
      <c r="J32" s="17"/>
      <c r="K32" s="17"/>
      <c r="L32" s="17"/>
      <c r="M32" s="17"/>
      <c r="N32" s="12"/>
      <c r="O32" s="33"/>
    </row>
    <row r="33" spans="1:13" ht="47.25" customHeight="1" x14ac:dyDescent="0.25">
      <c r="B33" s="3"/>
      <c r="C33" s="3"/>
      <c r="D33" s="3"/>
      <c r="E33" s="3"/>
      <c r="F33" s="3"/>
      <c r="G33" s="4"/>
      <c r="H33" s="4"/>
      <c r="I33" s="4"/>
      <c r="J33" s="4"/>
      <c r="K33" s="4"/>
      <c r="L33" s="4"/>
      <c r="M33" s="4"/>
    </row>
    <row r="34" spans="1:13" ht="75.95" customHeight="1" thickBot="1" x14ac:dyDescent="0.3">
      <c r="B34" s="3"/>
      <c r="C34" s="3"/>
      <c r="D34" s="3"/>
      <c r="E34" s="3"/>
      <c r="F34" s="3"/>
      <c r="G34" s="4"/>
      <c r="H34" s="4"/>
      <c r="I34" s="4"/>
      <c r="J34" s="4"/>
      <c r="K34" s="4"/>
      <c r="L34" s="4"/>
      <c r="M34" s="4"/>
    </row>
    <row r="35" spans="1:13" ht="15.75" thickBot="1" x14ac:dyDescent="0.3">
      <c r="A35" s="42"/>
      <c r="B35" s="46" t="s">
        <v>106</v>
      </c>
      <c r="C35" s="47"/>
      <c r="D35" s="3"/>
      <c r="E35" s="3"/>
      <c r="F35" s="3"/>
      <c r="G35" s="4"/>
      <c r="H35" s="4"/>
      <c r="I35" s="4"/>
      <c r="J35" s="4"/>
      <c r="K35" s="4"/>
      <c r="L35" s="4"/>
      <c r="M35" s="4"/>
    </row>
    <row r="36" spans="1:13" ht="15.75" thickBot="1" x14ac:dyDescent="0.3">
      <c r="A36" s="43"/>
      <c r="B36" s="4" t="s">
        <v>107</v>
      </c>
      <c r="C36" s="45"/>
      <c r="D36" s="3"/>
      <c r="E36" s="3"/>
      <c r="F36" s="3"/>
      <c r="G36" s="4"/>
      <c r="H36" s="4"/>
      <c r="I36" s="4"/>
      <c r="J36" s="4"/>
      <c r="K36" s="4"/>
      <c r="L36" s="4"/>
      <c r="M36" s="4"/>
    </row>
    <row r="37" spans="1:13" ht="15.75" thickBot="1" x14ac:dyDescent="0.3">
      <c r="A37" s="44"/>
      <c r="B37" s="46" t="s">
        <v>108</v>
      </c>
      <c r="C37" s="47"/>
      <c r="D37" s="40"/>
      <c r="E37" s="40"/>
      <c r="F37" s="40"/>
      <c r="G37" s="4"/>
      <c r="H37" s="4"/>
      <c r="I37" s="4"/>
      <c r="J37" s="4"/>
      <c r="K37" s="4"/>
      <c r="L37" s="4"/>
      <c r="M37" s="4"/>
    </row>
    <row r="38" spans="1:13" x14ac:dyDescent="0.25">
      <c r="B38" s="40"/>
      <c r="C38" s="40"/>
      <c r="D38" s="40"/>
      <c r="E38" s="40"/>
      <c r="F38" s="40"/>
      <c r="G38" s="4"/>
      <c r="H38" s="4"/>
      <c r="I38" s="4"/>
      <c r="J38" s="4"/>
      <c r="K38" s="4"/>
      <c r="L38" s="4"/>
      <c r="M38" s="4"/>
    </row>
    <row r="39" spans="1:13" x14ac:dyDescent="0.25">
      <c r="B39" s="40"/>
      <c r="C39" s="40"/>
      <c r="D39" s="40"/>
      <c r="E39" s="40"/>
      <c r="F39" s="40"/>
      <c r="G39" s="4"/>
      <c r="H39" s="4"/>
      <c r="I39" s="4"/>
      <c r="J39" s="4"/>
      <c r="K39" s="4"/>
      <c r="L39" s="4"/>
      <c r="M39" s="4"/>
    </row>
    <row r="40" spans="1:13" x14ac:dyDescent="0.25">
      <c r="B40" s="3"/>
      <c r="C40" s="3"/>
      <c r="D40" s="3"/>
      <c r="E40" s="3"/>
      <c r="F40" s="3"/>
      <c r="G40" s="4"/>
      <c r="H40" s="4"/>
      <c r="I40" s="4"/>
      <c r="J40" s="4"/>
      <c r="K40" s="4"/>
      <c r="L40" s="4"/>
      <c r="M40" s="4"/>
    </row>
    <row r="41" spans="1:13" x14ac:dyDescent="0.25">
      <c r="B41" s="3"/>
      <c r="C41" s="3"/>
      <c r="D41" s="3"/>
      <c r="E41" s="3"/>
      <c r="F41" s="3"/>
      <c r="G41" s="4"/>
      <c r="H41" s="4"/>
      <c r="I41" s="4"/>
      <c r="J41" s="4"/>
      <c r="K41" s="4"/>
      <c r="L41" s="4"/>
      <c r="M41" s="4"/>
    </row>
    <row r="42" spans="1:13" x14ac:dyDescent="0.25">
      <c r="B42" s="3"/>
      <c r="C42" s="3"/>
      <c r="D42" s="3"/>
      <c r="E42" s="3"/>
      <c r="F42" s="3"/>
      <c r="G42" s="4"/>
      <c r="H42" s="4"/>
      <c r="I42" s="4"/>
      <c r="J42" s="4"/>
      <c r="K42" s="4"/>
      <c r="L42" s="4"/>
      <c r="M42" s="4"/>
    </row>
    <row r="43" spans="1:13" x14ac:dyDescent="0.25">
      <c r="B43" s="3"/>
      <c r="C43" s="3"/>
      <c r="D43" s="3"/>
      <c r="E43" s="3"/>
      <c r="F43" s="3"/>
      <c r="G43" s="4"/>
      <c r="H43" s="4"/>
      <c r="I43" s="4"/>
      <c r="J43" s="4"/>
      <c r="K43" s="4"/>
      <c r="L43" s="4"/>
      <c r="M43" s="4"/>
    </row>
  </sheetData>
  <sheetProtection sheet="1" objects="1" scenarios="1"/>
  <protectedRanges>
    <protectedRange sqref="C26:N26" name="Range3"/>
    <protectedRange sqref="C17:N21" name="Range1"/>
    <protectedRange sqref="C23:N24" name="Range2"/>
  </protectedRanges>
  <mergeCells count="143">
    <mergeCell ref="I27:J27"/>
    <mergeCell ref="K27:L27"/>
    <mergeCell ref="M27:N27"/>
    <mergeCell ref="O3:O4"/>
    <mergeCell ref="A5:A6"/>
    <mergeCell ref="A3:A4"/>
    <mergeCell ref="B3:E3"/>
    <mergeCell ref="B4:E4"/>
    <mergeCell ref="B5:E5"/>
    <mergeCell ref="B6:E6"/>
    <mergeCell ref="F5:I5"/>
    <mergeCell ref="O5:O6"/>
    <mergeCell ref="F6:I6"/>
    <mergeCell ref="M7:N7"/>
    <mergeCell ref="M9:N9"/>
    <mergeCell ref="O7:O10"/>
    <mergeCell ref="A10:A11"/>
    <mergeCell ref="B10:E10"/>
    <mergeCell ref="B11:E11"/>
    <mergeCell ref="F10:N10"/>
    <mergeCell ref="F11:N11"/>
    <mergeCell ref="F7:G7"/>
    <mergeCell ref="H7:I7"/>
    <mergeCell ref="F9:G9"/>
    <mergeCell ref="H9:I9"/>
    <mergeCell ref="O11:O12"/>
    <mergeCell ref="D9:E9"/>
    <mergeCell ref="B9:C9"/>
    <mergeCell ref="J7:L7"/>
    <mergeCell ref="J9:L9"/>
    <mergeCell ref="K12:N12"/>
    <mergeCell ref="B12:E12"/>
    <mergeCell ref="F12:J12"/>
    <mergeCell ref="F13:J13"/>
    <mergeCell ref="A14:N14"/>
    <mergeCell ref="A15:B15"/>
    <mergeCell ref="E15:F15"/>
    <mergeCell ref="G15:H15"/>
    <mergeCell ref="I15:J15"/>
    <mergeCell ref="K15:L15"/>
    <mergeCell ref="M15:N15"/>
    <mergeCell ref="K13:N13"/>
    <mergeCell ref="O13:O15"/>
    <mergeCell ref="A23:B24"/>
    <mergeCell ref="C23:D24"/>
    <mergeCell ref="E23:F24"/>
    <mergeCell ref="G23:H24"/>
    <mergeCell ref="I23:J24"/>
    <mergeCell ref="K23:L24"/>
    <mergeCell ref="M23:N24"/>
    <mergeCell ref="M16:N16"/>
    <mergeCell ref="E17:F17"/>
    <mergeCell ref="G17:H17"/>
    <mergeCell ref="I17:J17"/>
    <mergeCell ref="K17:L17"/>
    <mergeCell ref="M17:N17"/>
    <mergeCell ref="E16:F16"/>
    <mergeCell ref="G16:H16"/>
    <mergeCell ref="I16:J16"/>
    <mergeCell ref="K16:L16"/>
    <mergeCell ref="M19:N19"/>
    <mergeCell ref="E20:F20"/>
    <mergeCell ref="G20:H20"/>
    <mergeCell ref="I20:J20"/>
    <mergeCell ref="B13:E13"/>
    <mergeCell ref="K20:L20"/>
    <mergeCell ref="A26:B26"/>
    <mergeCell ref="A28:B28"/>
    <mergeCell ref="A29:B29"/>
    <mergeCell ref="C15:D15"/>
    <mergeCell ref="C18:D18"/>
    <mergeCell ref="C21:D21"/>
    <mergeCell ref="C26:D26"/>
    <mergeCell ref="A18:B18"/>
    <mergeCell ref="A19:B19"/>
    <mergeCell ref="A20:B20"/>
    <mergeCell ref="A21:B21"/>
    <mergeCell ref="A22:B22"/>
    <mergeCell ref="C17:D17"/>
    <mergeCell ref="C16:D16"/>
    <mergeCell ref="C20:D20"/>
    <mergeCell ref="A16:B16"/>
    <mergeCell ref="A17:B17"/>
    <mergeCell ref="A27:B27"/>
    <mergeCell ref="C27:D27"/>
    <mergeCell ref="M20:N20"/>
    <mergeCell ref="E18:F18"/>
    <mergeCell ref="G18:H18"/>
    <mergeCell ref="K18:L18"/>
    <mergeCell ref="M18:N18"/>
    <mergeCell ref="C19:D19"/>
    <mergeCell ref="E19:F19"/>
    <mergeCell ref="G19:H19"/>
    <mergeCell ref="I19:J19"/>
    <mergeCell ref="K19:L19"/>
    <mergeCell ref="I21:J21"/>
    <mergeCell ref="K21:L21"/>
    <mergeCell ref="M21:N21"/>
    <mergeCell ref="M28:N28"/>
    <mergeCell ref="C29:D29"/>
    <mergeCell ref="E29:F29"/>
    <mergeCell ref="G29:H29"/>
    <mergeCell ref="I29:J29"/>
    <mergeCell ref="K29:L29"/>
    <mergeCell ref="M29:N29"/>
    <mergeCell ref="E26:F26"/>
    <mergeCell ref="G26:H26"/>
    <mergeCell ref="I26:J26"/>
    <mergeCell ref="K26:L26"/>
    <mergeCell ref="M26:N26"/>
    <mergeCell ref="C28:D28"/>
    <mergeCell ref="E28:F28"/>
    <mergeCell ref="G28:H28"/>
    <mergeCell ref="I28:J28"/>
    <mergeCell ref="K28:L28"/>
    <mergeCell ref="C25:D25"/>
    <mergeCell ref="E25:F25"/>
    <mergeCell ref="E27:F27"/>
    <mergeCell ref="G27:H27"/>
    <mergeCell ref="G25:H25"/>
    <mergeCell ref="I25:J25"/>
    <mergeCell ref="K25:L25"/>
    <mergeCell ref="M25:N25"/>
    <mergeCell ref="A12:A13"/>
    <mergeCell ref="A7:A9"/>
    <mergeCell ref="F3:I3"/>
    <mergeCell ref="F4:I4"/>
    <mergeCell ref="J3:N3"/>
    <mergeCell ref="J4:N4"/>
    <mergeCell ref="B7:C8"/>
    <mergeCell ref="D7:E8"/>
    <mergeCell ref="J5:N5"/>
    <mergeCell ref="J6:N6"/>
    <mergeCell ref="C22:D22"/>
    <mergeCell ref="E22:F22"/>
    <mergeCell ref="G22:H22"/>
    <mergeCell ref="I22:J22"/>
    <mergeCell ref="K22:L22"/>
    <mergeCell ref="M22:N22"/>
    <mergeCell ref="A25:B25"/>
    <mergeCell ref="I18:J18"/>
    <mergeCell ref="E21:F21"/>
    <mergeCell ref="G21:H21"/>
  </mergeCells>
  <dataValidations disablePrompts="1" count="6">
    <dataValidation type="list" allowBlank="1" showInputMessage="1" showErrorMessage="1" sqref="C17:N17" xr:uid="{B716D715-5D83-4689-9110-68F71F5953C6}">
      <formula1>"0.15, 0.2, 0.4"</formula1>
    </dataValidation>
    <dataValidation type="list" allowBlank="1" showInputMessage="1" showErrorMessage="1" sqref="C18:N18" xr:uid="{BF66298A-132B-4955-B447-61F8341DB847}">
      <formula1>"0.05, 0.2, 0.4"</formula1>
    </dataValidation>
    <dataValidation type="list" allowBlank="1" showInputMessage="1" showErrorMessage="1" sqref="C19:N19" xr:uid="{11C26941-84A6-430F-8E25-A014A399089F}">
      <formula1>"0.5, 0.65, 0.9, 1.2, 2.4, 3.5"</formula1>
    </dataValidation>
    <dataValidation type="list" allowBlank="1" showInputMessage="1" showErrorMessage="1" sqref="C20:N20" xr:uid="{CAB17343-F439-4C4B-96CE-1F375C2C26A5}">
      <formula1>"0.0, 0.5"</formula1>
    </dataValidation>
    <dataValidation type="list" allowBlank="1" showInputMessage="1" showErrorMessage="1" sqref="C21:N21" xr:uid="{F1F5AE43-99BD-44F4-AF8A-FED00D755A66}">
      <formula1>"0.3, 0.1, 0.0"</formula1>
    </dataValidation>
    <dataValidation type="list" allowBlank="1" showInputMessage="1" showErrorMessage="1" promptTitle="LK Factors" prompt="0.5 PRM outside of 8 digit HUC_x000a_1.0 PRM within 8 digit HUC" sqref="C26:N26" xr:uid="{A5B435A9-FD0E-4470-83BD-CA46782555FE}">
      <formula1>"0.5, 1.0"</formula1>
    </dataValidation>
  </dataValidation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E4A0-A588-4553-96D3-309B8D9A4DD5}">
  <sheetPr>
    <pageSetUpPr fitToPage="1"/>
  </sheetPr>
  <dimension ref="A1:L47"/>
  <sheetViews>
    <sheetView zoomScale="80" zoomScaleNormal="80" workbookViewId="0">
      <selection activeCell="N2" sqref="N2"/>
    </sheetView>
  </sheetViews>
  <sheetFormatPr defaultRowHeight="15" x14ac:dyDescent="0.25"/>
  <cols>
    <col min="1" max="1" width="14.85546875" customWidth="1"/>
    <col min="3" max="3" width="8.5703125" customWidth="1"/>
    <col min="10" max="10" width="18.140625" customWidth="1"/>
    <col min="11" max="11" width="18.42578125" customWidth="1"/>
    <col min="12" max="12" width="18.28515625" customWidth="1"/>
  </cols>
  <sheetData>
    <row r="1" spans="1:12" ht="29.1" customHeight="1" thickBot="1" x14ac:dyDescent="0.3">
      <c r="A1" t="s">
        <v>114</v>
      </c>
      <c r="E1" s="10" t="s">
        <v>92</v>
      </c>
      <c r="F1" s="11"/>
      <c r="G1" s="11"/>
      <c r="H1" s="11"/>
    </row>
    <row r="2" spans="1:12" ht="14.45" customHeight="1" x14ac:dyDescent="0.25">
      <c r="A2" s="75" t="s">
        <v>7</v>
      </c>
      <c r="B2" s="76"/>
      <c r="C2" s="130" t="s">
        <v>18</v>
      </c>
      <c r="D2" s="127"/>
      <c r="E2" s="131"/>
      <c r="F2" s="130" t="s">
        <v>19</v>
      </c>
      <c r="G2" s="127"/>
      <c r="H2" s="127"/>
      <c r="I2" s="131"/>
      <c r="J2" s="130" t="s">
        <v>20</v>
      </c>
      <c r="K2" s="127"/>
      <c r="L2" s="131"/>
    </row>
    <row r="3" spans="1:12" ht="17.25" customHeight="1" thickBot="1" x14ac:dyDescent="0.3">
      <c r="A3" s="108"/>
      <c r="B3" s="109"/>
      <c r="C3" s="123">
        <v>0.15</v>
      </c>
      <c r="D3" s="125"/>
      <c r="E3" s="124"/>
      <c r="F3" s="123">
        <v>0.2</v>
      </c>
      <c r="G3" s="125"/>
      <c r="H3" s="125"/>
      <c r="I3" s="124"/>
      <c r="J3" s="123">
        <v>0.4</v>
      </c>
      <c r="K3" s="125"/>
      <c r="L3" s="124"/>
    </row>
    <row r="4" spans="1:12" ht="18.75" customHeight="1" x14ac:dyDescent="0.25">
      <c r="A4" s="75" t="s">
        <v>0</v>
      </c>
      <c r="B4" s="76"/>
      <c r="C4" s="130" t="s">
        <v>78</v>
      </c>
      <c r="D4" s="127"/>
      <c r="E4" s="131"/>
      <c r="F4" s="94" t="s">
        <v>22</v>
      </c>
      <c r="G4" s="95"/>
      <c r="H4" s="95"/>
      <c r="I4" s="95"/>
      <c r="J4" s="130" t="s">
        <v>23</v>
      </c>
      <c r="K4" s="127"/>
      <c r="L4" s="131"/>
    </row>
    <row r="5" spans="1:12" ht="21.75" customHeight="1" thickBot="1" x14ac:dyDescent="0.3">
      <c r="A5" s="108"/>
      <c r="B5" s="109"/>
      <c r="C5" s="94">
        <v>0.05</v>
      </c>
      <c r="D5" s="95"/>
      <c r="E5" s="96"/>
      <c r="F5" s="94">
        <v>0.2</v>
      </c>
      <c r="G5" s="95"/>
      <c r="H5" s="95"/>
      <c r="I5" s="95"/>
      <c r="J5" s="94">
        <v>0.4</v>
      </c>
      <c r="K5" s="95"/>
      <c r="L5" s="96"/>
    </row>
    <row r="6" spans="1:12" ht="24" customHeight="1" x14ac:dyDescent="0.25">
      <c r="A6" s="75" t="s">
        <v>1</v>
      </c>
      <c r="B6" s="76"/>
      <c r="C6" s="130" t="s">
        <v>80</v>
      </c>
      <c r="D6" s="127"/>
      <c r="E6" s="127"/>
      <c r="F6" s="127"/>
      <c r="G6" s="127"/>
      <c r="H6" s="127"/>
      <c r="I6" s="127"/>
      <c r="J6" s="127"/>
      <c r="K6" s="127"/>
      <c r="L6" s="131"/>
    </row>
    <row r="7" spans="1:12" ht="30" customHeight="1" thickBot="1" x14ac:dyDescent="0.3">
      <c r="A7" s="108" t="s">
        <v>79</v>
      </c>
      <c r="B7" s="109"/>
      <c r="C7" s="123"/>
      <c r="D7" s="125"/>
      <c r="E7" s="125"/>
      <c r="F7" s="125"/>
      <c r="G7" s="125"/>
      <c r="H7" s="125"/>
      <c r="I7" s="125"/>
      <c r="J7" s="125"/>
      <c r="K7" s="125"/>
      <c r="L7" s="124"/>
    </row>
    <row r="8" spans="1:12" ht="30" customHeight="1" x14ac:dyDescent="0.25">
      <c r="A8" s="75" t="s">
        <v>81</v>
      </c>
      <c r="B8" s="183"/>
      <c r="C8" s="116" t="s">
        <v>83</v>
      </c>
      <c r="D8" s="95"/>
      <c r="E8" s="95"/>
      <c r="F8" s="95"/>
      <c r="G8" s="95"/>
      <c r="H8" s="95"/>
      <c r="I8" s="95"/>
      <c r="J8" s="95"/>
      <c r="K8" s="95"/>
      <c r="L8" s="96"/>
    </row>
    <row r="9" spans="1:12" ht="15" customHeight="1" thickBot="1" x14ac:dyDescent="0.3">
      <c r="A9" s="108" t="s">
        <v>82</v>
      </c>
      <c r="B9" s="110"/>
      <c r="C9" s="116" t="s">
        <v>84</v>
      </c>
      <c r="D9" s="95"/>
      <c r="E9" s="95"/>
      <c r="F9" s="95"/>
      <c r="G9" s="95"/>
      <c r="H9" s="95"/>
      <c r="I9" s="95"/>
      <c r="J9" s="95"/>
      <c r="K9" s="95"/>
      <c r="L9" s="96"/>
    </row>
    <row r="10" spans="1:12" ht="25.5" customHeight="1" x14ac:dyDescent="0.25">
      <c r="A10" s="75"/>
      <c r="B10" s="76"/>
      <c r="C10" s="130" t="s">
        <v>28</v>
      </c>
      <c r="D10" s="127"/>
      <c r="E10" s="127"/>
      <c r="F10" s="127"/>
      <c r="G10" s="131"/>
      <c r="H10" s="130" t="s">
        <v>29</v>
      </c>
      <c r="I10" s="127"/>
      <c r="J10" s="127"/>
      <c r="K10" s="127"/>
      <c r="L10" s="131"/>
    </row>
    <row r="11" spans="1:12" ht="15" customHeight="1" thickBot="1" x14ac:dyDescent="0.3">
      <c r="A11" s="108" t="s">
        <v>3</v>
      </c>
      <c r="B11" s="109"/>
      <c r="C11" s="123">
        <v>0</v>
      </c>
      <c r="D11" s="125"/>
      <c r="E11" s="125"/>
      <c r="F11" s="125"/>
      <c r="G11" s="124"/>
      <c r="H11" s="123">
        <v>0.5</v>
      </c>
      <c r="I11" s="125"/>
      <c r="J11" s="125"/>
      <c r="K11" s="125"/>
      <c r="L11" s="124"/>
    </row>
    <row r="12" spans="1:12" ht="15" customHeight="1" x14ac:dyDescent="0.25">
      <c r="A12" s="75" t="s">
        <v>4</v>
      </c>
      <c r="B12" s="183"/>
      <c r="C12" s="116" t="s">
        <v>30</v>
      </c>
      <c r="D12" s="95"/>
      <c r="E12" s="95"/>
      <c r="F12" s="129"/>
      <c r="G12" s="116" t="s">
        <v>31</v>
      </c>
      <c r="H12" s="95"/>
      <c r="I12" s="95"/>
      <c r="J12" s="95"/>
      <c r="K12" s="211" t="s">
        <v>32</v>
      </c>
      <c r="L12" s="212"/>
    </row>
    <row r="13" spans="1:12" ht="16.5" thickBot="1" x14ac:dyDescent="0.3">
      <c r="A13" s="108"/>
      <c r="B13" s="110"/>
      <c r="C13" s="121">
        <v>0.3</v>
      </c>
      <c r="D13" s="117"/>
      <c r="E13" s="117"/>
      <c r="F13" s="118"/>
      <c r="G13" s="116">
        <v>0.1</v>
      </c>
      <c r="H13" s="95"/>
      <c r="I13" s="95"/>
      <c r="J13" s="95"/>
      <c r="K13" s="213">
        <v>0</v>
      </c>
      <c r="L13" s="214"/>
    </row>
    <row r="14" spans="1:12" ht="15.6" customHeight="1" x14ac:dyDescent="0.25">
      <c r="A14" s="192" t="s">
        <v>17</v>
      </c>
      <c r="B14" s="193"/>
      <c r="C14" s="119" t="s">
        <v>74</v>
      </c>
      <c r="D14" s="107"/>
      <c r="E14" s="107"/>
      <c r="F14" s="107"/>
      <c r="G14" s="130" t="s">
        <v>75</v>
      </c>
      <c r="H14" s="127"/>
      <c r="I14" s="127"/>
      <c r="J14" s="131"/>
      <c r="K14" s="130" t="s">
        <v>76</v>
      </c>
      <c r="L14" s="131"/>
    </row>
    <row r="15" spans="1:12" ht="15.75" thickBot="1" x14ac:dyDescent="0.3">
      <c r="A15" s="194" t="s">
        <v>85</v>
      </c>
      <c r="B15" s="195"/>
      <c r="C15" s="196">
        <v>-0.3</v>
      </c>
      <c r="D15" s="125"/>
      <c r="E15" s="125"/>
      <c r="F15" s="125"/>
      <c r="G15" s="123">
        <v>-0.2</v>
      </c>
      <c r="H15" s="125"/>
      <c r="I15" s="125"/>
      <c r="J15" s="124"/>
      <c r="K15" s="123">
        <v>-0.1</v>
      </c>
      <c r="L15" s="124"/>
    </row>
    <row r="16" spans="1:12" ht="15.75" customHeight="1" thickBot="1" x14ac:dyDescent="0.3">
      <c r="A16" s="170" t="s">
        <v>77</v>
      </c>
      <c r="B16" s="171"/>
      <c r="C16" s="171"/>
      <c r="D16" s="171"/>
      <c r="E16" s="171"/>
      <c r="F16" s="171"/>
      <c r="G16" s="171"/>
      <c r="H16" s="171"/>
      <c r="I16" s="171"/>
      <c r="J16" s="171"/>
      <c r="K16" s="171"/>
      <c r="L16" s="172"/>
    </row>
    <row r="17" spans="1:12" ht="31.5" customHeight="1" thickBot="1" x14ac:dyDescent="0.3">
      <c r="A17" s="184" t="s">
        <v>5</v>
      </c>
      <c r="B17" s="83"/>
      <c r="C17" s="84"/>
      <c r="D17" s="185"/>
      <c r="E17" s="186"/>
      <c r="F17" s="187"/>
      <c r="G17" s="188"/>
      <c r="H17" s="185"/>
      <c r="I17" s="200"/>
      <c r="J17" s="52"/>
      <c r="K17" s="56"/>
      <c r="L17" s="57"/>
    </row>
    <row r="18" spans="1:12" ht="30" customHeight="1" thickBot="1" x14ac:dyDescent="0.3">
      <c r="A18" s="184" t="s">
        <v>6</v>
      </c>
      <c r="B18" s="83"/>
      <c r="C18" s="84"/>
      <c r="D18" s="185"/>
      <c r="E18" s="186"/>
      <c r="F18" s="187"/>
      <c r="G18" s="188"/>
      <c r="H18" s="185"/>
      <c r="I18" s="186"/>
      <c r="J18" s="49"/>
      <c r="K18" s="56"/>
      <c r="L18" s="57"/>
    </row>
    <row r="19" spans="1:12" ht="29.25" customHeight="1" thickBot="1" x14ac:dyDescent="0.3">
      <c r="A19" s="189" t="s">
        <v>7</v>
      </c>
      <c r="B19" s="89"/>
      <c r="C19" s="90"/>
      <c r="D19" s="190">
        <v>0.2</v>
      </c>
      <c r="E19" s="191"/>
      <c r="F19" s="190"/>
      <c r="G19" s="191"/>
      <c r="H19" s="190"/>
      <c r="I19" s="191"/>
      <c r="J19" s="55"/>
      <c r="K19" s="39"/>
      <c r="L19" s="53"/>
    </row>
    <row r="20" spans="1:12" ht="45" customHeight="1" thickBot="1" x14ac:dyDescent="0.3">
      <c r="A20" s="189" t="s">
        <v>0</v>
      </c>
      <c r="B20" s="89"/>
      <c r="C20" s="90"/>
      <c r="D20" s="190">
        <v>0.2</v>
      </c>
      <c r="E20" s="191"/>
      <c r="F20" s="190"/>
      <c r="G20" s="191"/>
      <c r="H20" s="190"/>
      <c r="I20" s="191"/>
      <c r="J20" s="55"/>
      <c r="K20" s="39"/>
      <c r="L20" s="53"/>
    </row>
    <row r="21" spans="1:12" ht="36" customHeight="1" thickBot="1" x14ac:dyDescent="0.3">
      <c r="A21" s="176" t="s">
        <v>105</v>
      </c>
      <c r="B21" s="205" t="s">
        <v>86</v>
      </c>
      <c r="C21" s="206"/>
      <c r="D21" s="185">
        <v>0.1</v>
      </c>
      <c r="E21" s="186"/>
      <c r="F21" s="185"/>
      <c r="G21" s="186"/>
      <c r="H21" s="185"/>
      <c r="I21" s="186"/>
      <c r="J21" s="49"/>
      <c r="K21" s="58"/>
      <c r="L21" s="54"/>
    </row>
    <row r="22" spans="1:12" ht="33" customHeight="1" thickBot="1" x14ac:dyDescent="0.3">
      <c r="A22" s="177"/>
      <c r="B22" s="205" t="s">
        <v>87</v>
      </c>
      <c r="C22" s="206"/>
      <c r="D22" s="179">
        <v>0.5</v>
      </c>
      <c r="E22" s="180"/>
      <c r="F22" s="185"/>
      <c r="G22" s="186"/>
      <c r="H22" s="185"/>
      <c r="I22" s="186"/>
      <c r="J22" s="49"/>
      <c r="K22" s="59"/>
      <c r="L22" s="60"/>
    </row>
    <row r="23" spans="1:12" ht="15" customHeight="1" x14ac:dyDescent="0.25">
      <c r="A23" s="201" t="s">
        <v>2</v>
      </c>
      <c r="B23" s="100"/>
      <c r="C23" s="101"/>
      <c r="D23" s="119">
        <f>SUM(D21+D22)/2</f>
        <v>0.3</v>
      </c>
      <c r="E23" s="120"/>
      <c r="F23" s="119">
        <f>SUM(F21+F22)/2</f>
        <v>0</v>
      </c>
      <c r="G23" s="120"/>
      <c r="H23" s="119">
        <f>SUM(H21+H22)/2</f>
        <v>0</v>
      </c>
      <c r="I23" s="120"/>
      <c r="J23" s="209">
        <f>SUM(J21+J22)/2</f>
        <v>0</v>
      </c>
      <c r="K23" s="215">
        <f>SUM(K21+K22)/2</f>
        <v>0</v>
      </c>
      <c r="L23" s="215">
        <f>SUM(L21+L22)/2</f>
        <v>0</v>
      </c>
    </row>
    <row r="24" spans="1:12" ht="15" customHeight="1" thickBot="1" x14ac:dyDescent="0.3">
      <c r="A24" s="202" t="s">
        <v>88</v>
      </c>
      <c r="B24" s="203"/>
      <c r="C24" s="204"/>
      <c r="D24" s="121"/>
      <c r="E24" s="118"/>
      <c r="F24" s="121"/>
      <c r="G24" s="118"/>
      <c r="H24" s="121"/>
      <c r="I24" s="118"/>
      <c r="J24" s="210"/>
      <c r="K24" s="216"/>
      <c r="L24" s="216"/>
    </row>
    <row r="25" spans="1:12" x14ac:dyDescent="0.25">
      <c r="A25" s="217" t="s">
        <v>3</v>
      </c>
      <c r="B25" s="218"/>
      <c r="C25" s="219"/>
      <c r="D25" s="119">
        <v>0</v>
      </c>
      <c r="E25" s="120"/>
      <c r="F25" s="119"/>
      <c r="G25" s="120"/>
      <c r="H25" s="119"/>
      <c r="I25" s="120"/>
      <c r="J25" s="119"/>
      <c r="K25" s="215"/>
      <c r="L25" s="215"/>
    </row>
    <row r="26" spans="1:12" ht="15.75" thickBot="1" x14ac:dyDescent="0.3">
      <c r="A26" s="220"/>
      <c r="B26" s="221"/>
      <c r="C26" s="222"/>
      <c r="D26" s="121"/>
      <c r="E26" s="118"/>
      <c r="F26" s="121"/>
      <c r="G26" s="118"/>
      <c r="H26" s="121"/>
      <c r="I26" s="118"/>
      <c r="J26" s="121"/>
      <c r="K26" s="216"/>
      <c r="L26" s="216"/>
    </row>
    <row r="27" spans="1:12" ht="33" customHeight="1" thickBot="1" x14ac:dyDescent="0.3">
      <c r="A27" s="229" t="s">
        <v>4</v>
      </c>
      <c r="B27" s="88" t="s">
        <v>86</v>
      </c>
      <c r="C27" s="90"/>
      <c r="D27" s="190">
        <v>0.1</v>
      </c>
      <c r="E27" s="191"/>
      <c r="F27" s="190"/>
      <c r="G27" s="191"/>
      <c r="H27" s="190"/>
      <c r="I27" s="191"/>
      <c r="J27" s="55"/>
      <c r="K27" s="39"/>
      <c r="L27" s="53"/>
    </row>
    <row r="28" spans="1:12" ht="28.5" customHeight="1" thickBot="1" x14ac:dyDescent="0.3">
      <c r="A28" s="230"/>
      <c r="B28" s="88" t="s">
        <v>87</v>
      </c>
      <c r="C28" s="90"/>
      <c r="D28" s="190">
        <v>0.1</v>
      </c>
      <c r="E28" s="191"/>
      <c r="F28" s="190"/>
      <c r="G28" s="191"/>
      <c r="H28" s="190"/>
      <c r="I28" s="191"/>
      <c r="J28" s="55"/>
      <c r="K28" s="39"/>
      <c r="L28" s="53"/>
    </row>
    <row r="29" spans="1:12" ht="39.75" customHeight="1" thickBot="1" x14ac:dyDescent="0.3">
      <c r="A29" s="189" t="s">
        <v>17</v>
      </c>
      <c r="B29" s="89"/>
      <c r="C29" s="90"/>
      <c r="D29" s="190">
        <v>-0.2</v>
      </c>
      <c r="E29" s="191"/>
      <c r="F29" s="190"/>
      <c r="G29" s="191"/>
      <c r="H29" s="190"/>
      <c r="I29" s="191"/>
      <c r="J29" s="55"/>
      <c r="K29" s="39"/>
      <c r="L29" s="53"/>
    </row>
    <row r="30" spans="1:12" ht="38.25" customHeight="1" thickBot="1" x14ac:dyDescent="0.3">
      <c r="A30" s="197" t="s">
        <v>8</v>
      </c>
      <c r="B30" s="78"/>
      <c r="C30" s="79"/>
      <c r="D30" s="198">
        <f t="shared" ref="D30:E30" si="0">SUM(D19:D29)</f>
        <v>1.3000000000000003</v>
      </c>
      <c r="E30" s="199">
        <f t="shared" si="0"/>
        <v>0</v>
      </c>
      <c r="F30" s="198">
        <f>SUM(F19:F29)</f>
        <v>0</v>
      </c>
      <c r="G30" s="199">
        <f t="shared" ref="G30" si="1">SUM(G19:G29)</f>
        <v>0</v>
      </c>
      <c r="H30" s="198">
        <f t="shared" ref="H30:I30" si="2">SUM(H19:H29)</f>
        <v>0</v>
      </c>
      <c r="I30" s="199">
        <f t="shared" si="2"/>
        <v>0</v>
      </c>
      <c r="J30" s="51">
        <f>SUM(J19:J29)</f>
        <v>0</v>
      </c>
      <c r="K30" s="61">
        <f>SUM(K19:K29)</f>
        <v>0</v>
      </c>
      <c r="L30" s="62">
        <f>SUM(L19:L29)</f>
        <v>0</v>
      </c>
    </row>
    <row r="31" spans="1:12" ht="47.1" customHeight="1" thickBot="1" x14ac:dyDescent="0.3">
      <c r="A31" s="184" t="s">
        <v>93</v>
      </c>
      <c r="B31" s="83"/>
      <c r="C31" s="84"/>
      <c r="D31" s="185">
        <v>1000</v>
      </c>
      <c r="E31" s="186"/>
      <c r="F31" s="185"/>
      <c r="G31" s="186"/>
      <c r="H31" s="185"/>
      <c r="I31" s="186"/>
      <c r="J31" s="49"/>
      <c r="K31" s="58"/>
      <c r="L31" s="54"/>
    </row>
    <row r="32" spans="1:12" ht="42.75" customHeight="1" thickBot="1" x14ac:dyDescent="0.3">
      <c r="A32" s="197" t="s">
        <v>89</v>
      </c>
      <c r="B32" s="78"/>
      <c r="C32" s="79"/>
      <c r="D32" s="190">
        <f>SUM(D30*D31)</f>
        <v>1300.0000000000002</v>
      </c>
      <c r="E32" s="191"/>
      <c r="F32" s="190">
        <f>SUM(F30*F31)</f>
        <v>0</v>
      </c>
      <c r="G32" s="191"/>
      <c r="H32" s="190">
        <f>SUM(H30*H31)</f>
        <v>0</v>
      </c>
      <c r="I32" s="191"/>
      <c r="J32" s="55">
        <f>SUM(J30*J31)</f>
        <v>0</v>
      </c>
      <c r="K32" s="39">
        <f>SUM(K30*K31)</f>
        <v>0</v>
      </c>
      <c r="L32" s="53">
        <f>SUM(L30*L31)</f>
        <v>0</v>
      </c>
    </row>
    <row r="33" spans="1:12" ht="15" customHeight="1" x14ac:dyDescent="0.25">
      <c r="A33" s="223" t="s">
        <v>94</v>
      </c>
      <c r="B33" s="224"/>
      <c r="C33" s="225"/>
      <c r="D33" s="119">
        <v>0.5</v>
      </c>
      <c r="E33" s="120"/>
      <c r="F33" s="119"/>
      <c r="G33" s="120"/>
      <c r="H33" s="119"/>
      <c r="I33" s="120"/>
      <c r="J33" s="119"/>
      <c r="K33" s="215"/>
      <c r="L33" s="215"/>
    </row>
    <row r="34" spans="1:12" ht="23.25" customHeight="1" thickBot="1" x14ac:dyDescent="0.3">
      <c r="A34" s="226"/>
      <c r="B34" s="227"/>
      <c r="C34" s="228"/>
      <c r="D34" s="196"/>
      <c r="E34" s="208"/>
      <c r="F34" s="196"/>
      <c r="G34" s="208"/>
      <c r="H34" s="196"/>
      <c r="I34" s="208"/>
      <c r="J34" s="196"/>
      <c r="K34" s="216"/>
      <c r="L34" s="216"/>
    </row>
    <row r="35" spans="1:12" ht="47.25" customHeight="1" thickBot="1" x14ac:dyDescent="0.3">
      <c r="A35" s="160" t="s">
        <v>103</v>
      </c>
      <c r="B35" s="181"/>
      <c r="C35" s="182"/>
      <c r="D35" s="146">
        <f>SUM(D32*D33)</f>
        <v>650.00000000000011</v>
      </c>
      <c r="E35" s="81"/>
      <c r="F35" s="80">
        <f>SUM(F32*F33)</f>
        <v>0</v>
      </c>
      <c r="G35" s="81"/>
      <c r="H35" s="80">
        <f>SUM(H32*H33)</f>
        <v>0</v>
      </c>
      <c r="I35" s="81"/>
      <c r="J35" s="38">
        <f>SUM(J32*J33)</f>
        <v>0</v>
      </c>
      <c r="K35" s="39">
        <f>SUM(K32*K33)</f>
        <v>0</v>
      </c>
      <c r="L35" s="53">
        <f>SUM(L32*L33)</f>
        <v>0</v>
      </c>
    </row>
    <row r="36" spans="1:12" ht="15.75" thickBot="1" x14ac:dyDescent="0.3">
      <c r="A36" s="207" t="s">
        <v>90</v>
      </c>
      <c r="B36" s="203"/>
      <c r="C36" s="203"/>
      <c r="D36" s="80" t="s">
        <v>91</v>
      </c>
      <c r="E36" s="81"/>
      <c r="F36" s="95"/>
      <c r="G36" s="95"/>
    </row>
    <row r="39" spans="1:12" x14ac:dyDescent="0.25">
      <c r="F39" s="178"/>
      <c r="G39" s="178"/>
      <c r="H39" s="178"/>
    </row>
    <row r="40" spans="1:12" x14ac:dyDescent="0.25">
      <c r="A40" s="34" t="s">
        <v>100</v>
      </c>
      <c r="E40" s="50"/>
      <c r="F40" s="64">
        <f>SUM(D35:L35)</f>
        <v>650.00000000000011</v>
      </c>
      <c r="G40" s="50"/>
      <c r="H40" s="50"/>
      <c r="I40" s="50"/>
    </row>
    <row r="41" spans="1:12" x14ac:dyDescent="0.25">
      <c r="A41" s="1"/>
    </row>
    <row r="42" spans="1:12" x14ac:dyDescent="0.25">
      <c r="A42" s="1" t="s">
        <v>104</v>
      </c>
    </row>
    <row r="44" spans="1:12" ht="15.75" thickBot="1" x14ac:dyDescent="0.3"/>
    <row r="45" spans="1:12" ht="15.75" thickBot="1" x14ac:dyDescent="0.3">
      <c r="A45" s="42"/>
      <c r="B45" s="46" t="s">
        <v>106</v>
      </c>
      <c r="C45" s="47"/>
    </row>
    <row r="46" spans="1:12" ht="15.75" thickBot="1" x14ac:dyDescent="0.3">
      <c r="A46" s="43"/>
      <c r="B46" s="46" t="s">
        <v>107</v>
      </c>
      <c r="C46" s="47"/>
    </row>
    <row r="47" spans="1:12" ht="15.75" thickBot="1" x14ac:dyDescent="0.3">
      <c r="A47" s="44"/>
      <c r="B47" s="46" t="s">
        <v>108</v>
      </c>
      <c r="C47" s="47"/>
    </row>
  </sheetData>
  <protectedRanges>
    <protectedRange sqref="D31:K31" name="Range3"/>
    <protectedRange sqref="D17:L29" name="Range2"/>
    <protectedRange sqref="D33:L34" name="Range4"/>
  </protectedRanges>
  <mergeCells count="123">
    <mergeCell ref="D25:E26"/>
    <mergeCell ref="F25:G26"/>
    <mergeCell ref="H25:I26"/>
    <mergeCell ref="J25:J26"/>
    <mergeCell ref="H10:L10"/>
    <mergeCell ref="H11:L11"/>
    <mergeCell ref="C10:G10"/>
    <mergeCell ref="C11:G11"/>
    <mergeCell ref="K33:K34"/>
    <mergeCell ref="L33:L34"/>
    <mergeCell ref="A25:C26"/>
    <mergeCell ref="A33:C34"/>
    <mergeCell ref="K23:K24"/>
    <mergeCell ref="L23:L24"/>
    <mergeCell ref="K25:K26"/>
    <mergeCell ref="L25:L26"/>
    <mergeCell ref="A27:A28"/>
    <mergeCell ref="F30:G30"/>
    <mergeCell ref="H30:I30"/>
    <mergeCell ref="B27:C27"/>
    <mergeCell ref="D27:E27"/>
    <mergeCell ref="F27:G27"/>
    <mergeCell ref="H27:I27"/>
    <mergeCell ref="B28:C28"/>
    <mergeCell ref="D28:E28"/>
    <mergeCell ref="F28:G28"/>
    <mergeCell ref="H28:I28"/>
    <mergeCell ref="J23:J24"/>
    <mergeCell ref="C5:E5"/>
    <mergeCell ref="C4:E4"/>
    <mergeCell ref="C3:E3"/>
    <mergeCell ref="C2:E2"/>
    <mergeCell ref="F2:I2"/>
    <mergeCell ref="F3:I3"/>
    <mergeCell ref="F4:I4"/>
    <mergeCell ref="F5:I5"/>
    <mergeCell ref="J2:L2"/>
    <mergeCell ref="J3:L3"/>
    <mergeCell ref="J4:L4"/>
    <mergeCell ref="J5:L5"/>
    <mergeCell ref="C6:L7"/>
    <mergeCell ref="C8:L8"/>
    <mergeCell ref="F22:G22"/>
    <mergeCell ref="H22:I22"/>
    <mergeCell ref="K12:L12"/>
    <mergeCell ref="K13:L13"/>
    <mergeCell ref="C14:F14"/>
    <mergeCell ref="G14:J14"/>
    <mergeCell ref="J33:J34"/>
    <mergeCell ref="A36:C36"/>
    <mergeCell ref="D36:E36"/>
    <mergeCell ref="F36:G36"/>
    <mergeCell ref="D33:E34"/>
    <mergeCell ref="F33:G34"/>
    <mergeCell ref="H33:I34"/>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C9:L9"/>
    <mergeCell ref="F17:G17"/>
    <mergeCell ref="H17:I17"/>
    <mergeCell ref="A23:C23"/>
    <mergeCell ref="A24:C24"/>
    <mergeCell ref="D23:E24"/>
    <mergeCell ref="F23:G24"/>
    <mergeCell ref="H23:I24"/>
    <mergeCell ref="A20:C20"/>
    <mergeCell ref="D20:E20"/>
    <mergeCell ref="F20:G20"/>
    <mergeCell ref="H20:I20"/>
    <mergeCell ref="A21:A22"/>
    <mergeCell ref="B21:C21"/>
    <mergeCell ref="D21:E21"/>
    <mergeCell ref="F21:G21"/>
    <mergeCell ref="H21:I21"/>
    <mergeCell ref="B22:C22"/>
    <mergeCell ref="K14:L14"/>
    <mergeCell ref="A16:L16"/>
    <mergeCell ref="A14:B14"/>
    <mergeCell ref="A15:B15"/>
    <mergeCell ref="A12:B13"/>
    <mergeCell ref="C12:F12"/>
    <mergeCell ref="C13:F13"/>
    <mergeCell ref="G12:J12"/>
    <mergeCell ref="G13:J13"/>
    <mergeCell ref="C15:F15"/>
    <mergeCell ref="G15:J15"/>
    <mergeCell ref="K15:L15"/>
    <mergeCell ref="F39:H39"/>
    <mergeCell ref="D22:E22"/>
    <mergeCell ref="D35:E35"/>
    <mergeCell ref="F35:G35"/>
    <mergeCell ref="H35:I35"/>
    <mergeCell ref="A35:C35"/>
    <mergeCell ref="A2:B3"/>
    <mergeCell ref="A4:B5"/>
    <mergeCell ref="A6:B6"/>
    <mergeCell ref="A7:B7"/>
    <mergeCell ref="A8:B8"/>
    <mergeCell ref="A9:B9"/>
    <mergeCell ref="A10:B10"/>
    <mergeCell ref="A11:B11"/>
    <mergeCell ref="A18:C18"/>
    <mergeCell ref="D18:E18"/>
    <mergeCell ref="F18:G18"/>
    <mergeCell ref="H18:I18"/>
    <mergeCell ref="A19:C19"/>
    <mergeCell ref="D19:E19"/>
    <mergeCell ref="F19:G19"/>
    <mergeCell ref="H19:I19"/>
    <mergeCell ref="A17:C17"/>
    <mergeCell ref="D17:E17"/>
  </mergeCells>
  <dataValidations disablePrompts="1" xWindow="875" yWindow="653" count="7">
    <dataValidation type="list" allowBlank="1" showInputMessage="1" showErrorMessage="1" sqref="D19:L19" xr:uid="{857B04A0-2159-4DCA-9A80-AA759C3206DD}">
      <formula1>"0.15, 0.2, 0.4"</formula1>
    </dataValidation>
    <dataValidation type="list" allowBlank="1" showInputMessage="1" showErrorMessage="1" sqref="D20:L20" xr:uid="{73CF2978-FF1B-47F9-9976-4A89B0EEFA3E}">
      <formula1>"0.05, 0.2, 0.4"</formula1>
    </dataValidation>
    <dataValidation type="list" allowBlank="1" showInputMessage="1" showErrorMessage="1" sqref="D25:L26" xr:uid="{C5A6D6C2-C06F-4F60-9FF0-7EC64EF12130}">
      <formula1>"0, 0.5"</formula1>
    </dataValidation>
    <dataValidation type="list" allowBlank="1" showInputMessage="1" showErrorMessage="1" sqref="D27:L28" xr:uid="{2567180C-3A2C-4DFF-B313-B9883B45BEA1}">
      <formula1>"0.3, 0.1, 0.0"</formula1>
    </dataValidation>
    <dataValidation type="list" allowBlank="1" showInputMessage="1" showErrorMessage="1" promptTitle="LK Factors" prompt="0.5 PRM outside of 8 digit HUC_x000a_1.0 PRM within 8 digit HUC, MB, ILF." sqref="D33:L34" xr:uid="{FD458387-6AAC-48BA-A992-2CDE6612585E}">
      <formula1>"0.5, 1.0"</formula1>
    </dataValidation>
    <dataValidation type="list" allowBlank="1" showInputMessage="1" showErrorMessage="1" sqref="D36:E36" xr:uid="{B9B7A8C5-274B-43C0-8C4D-B3373BAF4BD4}">
      <formula1>"Y, N"</formula1>
    </dataValidation>
    <dataValidation type="list" allowBlank="1" showInputMessage="1" showErrorMessage="1" sqref="D29:L29" xr:uid="{604AC5F7-FC76-4113-98FF-39A93B1412A3}">
      <formula1>"-0.3, -0.2, -0.1"</formula1>
    </dataValidation>
  </dataValidations>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ADVERSE IMPACT WORKSHEET (A-1)</vt:lpstr>
      <vt:lpstr>IN-STREAM WORKSHEET (A-2)</vt:lpstr>
      <vt:lpstr>RIPARIAN BUFFER WORKSHEET</vt:lpstr>
      <vt:lpstr>'ADVERSE IMPACT WORKSHEET (A-1)'!OLE_LINK12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DoD_Admin</dc:creator>
  <cp:lastModifiedBy>Ware, Michael A CIV USARMY CESWT (USA)</cp:lastModifiedBy>
  <cp:lastPrinted>2021-04-30T15:40:59Z</cp:lastPrinted>
  <dcterms:created xsi:type="dcterms:W3CDTF">2021-02-11T14:06:14Z</dcterms:created>
  <dcterms:modified xsi:type="dcterms:W3CDTF">2024-03-12T19:55:03Z</dcterms:modified>
</cp:coreProperties>
</file>